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njamin.torres\Downloads\"/>
    </mc:Choice>
  </mc:AlternateContent>
  <bookViews>
    <workbookView xWindow="0" yWindow="0" windowWidth="20490" windowHeight="7530" tabRatio="807"/>
  </bookViews>
  <sheets>
    <sheet name="Variable PCP" sheetId="5" r:id="rId1"/>
    <sheet name="Variable PCI" sheetId="1" r:id="rId2"/>
    <sheet name="Personas Fisicas-Trimestre01" sheetId="7" r:id="rId3"/>
    <sheet name="Personas Morales-Trimestre01" sheetId="8" r:id="rId4"/>
    <sheet name="PersonasFísicas-Trimestre02" sheetId="9" r:id="rId5"/>
    <sheet name="Personas Morales-Trimestre02" sheetId="10" r:id="rId6"/>
    <sheet name="PersonasFisicas-Trimestre 03" sheetId="11" r:id="rId7"/>
    <sheet name="Personas Morales - Trimestre 03" sheetId="6" r:id="rId8"/>
    <sheet name="MSD " sheetId="2" state="hidden" r:id="rId9"/>
  </sheets>
  <definedNames>
    <definedName name="_xlnm._FilterDatabase" localSheetId="5" hidden="1">'Personas Morales-Trimestre02'!$A$3:$P$127</definedName>
    <definedName name="_xlnm._FilterDatabase" localSheetId="4" hidden="1">'PersonasFísicas-Trimestre02'!$A$3:$N$176</definedName>
    <definedName name="_xlnm._FilterDatabase" localSheetId="1" hidden="1">'Variable PCI'!$A$4:$G$133</definedName>
    <definedName name="_xlnm._FilterDatabase" localSheetId="0" hidden="1">'Variable PCP'!$A$5:$D$128</definedName>
    <definedName name="_xlnm.Print_Area" localSheetId="4">'PersonasFísicas-Trimestre02'!$A$1:$P$178</definedName>
    <definedName name="_xlnm.Print_Area" localSheetId="1">'Variable PCI'!$A$1:$G$135</definedName>
    <definedName name="_xlnm.Print_Titles" localSheetId="5">'Personas Morales-Trimestre02'!$1:$3</definedName>
    <definedName name="_xlnm.Print_Titles" localSheetId="4">'PersonasFísicas-Trimestre02'!$1:$3</definedName>
    <definedName name="_xlnm.Print_Titles" localSheetId="1">'Variable PCI'!$4:$4</definedName>
    <definedName name="_xlnm.Print_Titles" localSheetId="0">'Variable PCP'!$5:$5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8" l="1"/>
  <c r="M10" i="8"/>
  <c r="K10" i="8"/>
  <c r="I10" i="8"/>
  <c r="G10" i="8"/>
  <c r="O15" i="6"/>
  <c r="M15" i="6"/>
  <c r="K15" i="6"/>
  <c r="I15" i="6"/>
  <c r="G15" i="6"/>
  <c r="O13" i="10"/>
  <c r="M13" i="10"/>
  <c r="K13" i="10"/>
  <c r="I13" i="10"/>
  <c r="G13" i="10"/>
  <c r="P10" i="9"/>
  <c r="O10" i="9"/>
  <c r="M10" i="9"/>
  <c r="K10" i="9"/>
  <c r="I10" i="9"/>
  <c r="G10" i="9"/>
  <c r="P227" i="11"/>
  <c r="P225" i="11"/>
  <c r="P223" i="11"/>
  <c r="P219" i="11"/>
  <c r="O219" i="11"/>
  <c r="M219" i="11"/>
  <c r="K219" i="11"/>
  <c r="I219" i="11"/>
  <c r="G219" i="11"/>
  <c r="P212" i="11"/>
  <c r="O212" i="11"/>
  <c r="M212" i="11"/>
  <c r="K212" i="11"/>
  <c r="I212" i="11"/>
  <c r="G212" i="11"/>
  <c r="P205" i="11"/>
  <c r="O205" i="11"/>
  <c r="M205" i="11"/>
  <c r="K205" i="11"/>
  <c r="I205" i="11"/>
  <c r="G205" i="11"/>
  <c r="P196" i="11"/>
  <c r="O196" i="11"/>
  <c r="M196" i="11"/>
  <c r="K196" i="11"/>
  <c r="I196" i="11"/>
  <c r="G196" i="11"/>
  <c r="P188" i="11"/>
  <c r="O188" i="11"/>
  <c r="M188" i="11"/>
  <c r="K188" i="11"/>
  <c r="I188" i="11"/>
  <c r="G188" i="11"/>
  <c r="P181" i="11"/>
  <c r="O181" i="11"/>
  <c r="M181" i="11"/>
  <c r="K181" i="11"/>
  <c r="I181" i="11"/>
  <c r="G181" i="11"/>
  <c r="M146" i="11"/>
  <c r="K146" i="11"/>
  <c r="I146" i="11"/>
  <c r="G146" i="11"/>
  <c r="P145" i="11"/>
  <c r="P144" i="11"/>
  <c r="P143" i="11"/>
  <c r="P142" i="11"/>
  <c r="P146" i="11" s="1"/>
  <c r="P134" i="11"/>
  <c r="P127" i="11"/>
  <c r="O127" i="11"/>
  <c r="M127" i="11"/>
  <c r="K127" i="11"/>
  <c r="I127" i="11"/>
  <c r="G127" i="11"/>
  <c r="P123" i="11"/>
  <c r="O123" i="11"/>
  <c r="M123" i="11"/>
  <c r="K123" i="11"/>
  <c r="I123" i="11"/>
  <c r="G123" i="11"/>
  <c r="P105" i="11"/>
  <c r="O105" i="11"/>
  <c r="M105" i="11"/>
  <c r="K105" i="11"/>
  <c r="I105" i="11"/>
  <c r="G105" i="11"/>
  <c r="M96" i="11"/>
  <c r="K96" i="11"/>
  <c r="I96" i="11"/>
  <c r="G96" i="11"/>
  <c r="P95" i="11"/>
  <c r="P94" i="11"/>
  <c r="P92" i="11"/>
  <c r="O92" i="11"/>
  <c r="M92" i="11"/>
  <c r="K92" i="11"/>
  <c r="I92" i="11"/>
  <c r="G92" i="11"/>
  <c r="Q132" i="10"/>
  <c r="O132" i="10"/>
  <c r="M132" i="10"/>
  <c r="K132" i="10"/>
  <c r="I132" i="10"/>
  <c r="G132" i="10"/>
  <c r="Q131" i="10"/>
  <c r="O131" i="10"/>
  <c r="M131" i="10"/>
  <c r="K131" i="10"/>
  <c r="I131" i="10"/>
  <c r="G131" i="10"/>
  <c r="Q130" i="10"/>
  <c r="Q133" i="10" s="1"/>
  <c r="O130" i="10"/>
  <c r="M130" i="10"/>
  <c r="M133" i="10" s="1"/>
  <c r="K130" i="10"/>
  <c r="K133" i="10" s="1"/>
  <c r="I130" i="10"/>
  <c r="I133" i="10" s="1"/>
  <c r="G130" i="10"/>
  <c r="Q127" i="10"/>
  <c r="O127" i="10"/>
  <c r="M127" i="10"/>
  <c r="K127" i="10"/>
  <c r="I127" i="10"/>
  <c r="G127" i="10"/>
  <c r="Q126" i="10"/>
  <c r="O126" i="10"/>
  <c r="M126" i="10"/>
  <c r="K126" i="10"/>
  <c r="I126" i="10"/>
  <c r="G126" i="10"/>
  <c r="Q125" i="10"/>
  <c r="Q128" i="10" s="1"/>
  <c r="O125" i="10"/>
  <c r="O128" i="10" s="1"/>
  <c r="M125" i="10"/>
  <c r="M128" i="10" s="1"/>
  <c r="K125" i="10"/>
  <c r="I125" i="10"/>
  <c r="I128" i="10" s="1"/>
  <c r="G125" i="10"/>
  <c r="R125" i="10" s="1"/>
  <c r="Q121" i="10"/>
  <c r="O121" i="10"/>
  <c r="M121" i="10"/>
  <c r="K121" i="10"/>
  <c r="I121" i="10"/>
  <c r="G121" i="10"/>
  <c r="Q119" i="10"/>
  <c r="O119" i="10"/>
  <c r="M119" i="10"/>
  <c r="K119" i="10"/>
  <c r="I119" i="10"/>
  <c r="G119" i="10"/>
  <c r="Q117" i="10"/>
  <c r="O117" i="10"/>
  <c r="M117" i="10"/>
  <c r="K117" i="10"/>
  <c r="I117" i="10"/>
  <c r="G117" i="10"/>
  <c r="Q115" i="10"/>
  <c r="O115" i="10"/>
  <c r="M115" i="10"/>
  <c r="K115" i="10"/>
  <c r="I115" i="10"/>
  <c r="G115" i="10"/>
  <c r="R115" i="10" s="1"/>
  <c r="Q112" i="10"/>
  <c r="O112" i="10"/>
  <c r="M112" i="10"/>
  <c r="K112" i="10"/>
  <c r="I112" i="10"/>
  <c r="G112" i="10"/>
  <c r="Q111" i="10"/>
  <c r="Q113" i="10" s="1"/>
  <c r="O111" i="10"/>
  <c r="O113" i="10" s="1"/>
  <c r="M111" i="10"/>
  <c r="M113" i="10" s="1"/>
  <c r="K111" i="10"/>
  <c r="K113" i="10" s="1"/>
  <c r="I111" i="10"/>
  <c r="I113" i="10" s="1"/>
  <c r="G111" i="10"/>
  <c r="G113" i="10" s="1"/>
  <c r="Q109" i="10"/>
  <c r="O109" i="10"/>
  <c r="M109" i="10"/>
  <c r="K109" i="10"/>
  <c r="I109" i="10"/>
  <c r="G109" i="10"/>
  <c r="Q107" i="10"/>
  <c r="O107" i="10"/>
  <c r="M107" i="10"/>
  <c r="K107" i="10"/>
  <c r="I107" i="10"/>
  <c r="G107" i="10"/>
  <c r="Q102" i="10"/>
  <c r="O102" i="10"/>
  <c r="M102" i="10"/>
  <c r="K102" i="10"/>
  <c r="I102" i="10"/>
  <c r="G102" i="10"/>
  <c r="R102" i="10" s="1"/>
  <c r="Q101" i="10"/>
  <c r="Q103" i="10" s="1"/>
  <c r="O101" i="10"/>
  <c r="M101" i="10"/>
  <c r="M103" i="10" s="1"/>
  <c r="K101" i="10"/>
  <c r="K103" i="10" s="1"/>
  <c r="I101" i="10"/>
  <c r="I103" i="10" s="1"/>
  <c r="G101" i="10"/>
  <c r="Q97" i="10"/>
  <c r="O97" i="10"/>
  <c r="M97" i="10"/>
  <c r="K97" i="10"/>
  <c r="I97" i="10"/>
  <c r="Q95" i="10"/>
  <c r="O95" i="10"/>
  <c r="M95" i="10"/>
  <c r="K95" i="10"/>
  <c r="I95" i="10"/>
  <c r="G95" i="10"/>
  <c r="Q93" i="10"/>
  <c r="O93" i="10"/>
  <c r="M93" i="10"/>
  <c r="K93" i="10"/>
  <c r="I93" i="10"/>
  <c r="G93" i="10"/>
  <c r="Q88" i="10"/>
  <c r="O88" i="10"/>
  <c r="M88" i="10"/>
  <c r="K88" i="10"/>
  <c r="I88" i="10"/>
  <c r="G88" i="10"/>
  <c r="Q87" i="10"/>
  <c r="O87" i="10"/>
  <c r="M87" i="10"/>
  <c r="K87" i="10"/>
  <c r="I87" i="10"/>
  <c r="G87" i="10"/>
  <c r="Q86" i="10"/>
  <c r="O86" i="10"/>
  <c r="M86" i="10"/>
  <c r="K86" i="10"/>
  <c r="I86" i="10"/>
  <c r="G86" i="10"/>
  <c r="Q85" i="10"/>
  <c r="O85" i="10"/>
  <c r="M85" i="10"/>
  <c r="K85" i="10"/>
  <c r="I85" i="10"/>
  <c r="G85" i="10"/>
  <c r="Q84" i="10"/>
  <c r="O84" i="10"/>
  <c r="M84" i="10"/>
  <c r="K84" i="10"/>
  <c r="I84" i="10"/>
  <c r="G84" i="10"/>
  <c r="Q83" i="10"/>
  <c r="O83" i="10"/>
  <c r="O89" i="10" s="1"/>
  <c r="M83" i="10"/>
  <c r="K83" i="10"/>
  <c r="I83" i="10"/>
  <c r="G83" i="10"/>
  <c r="G89" i="10" s="1"/>
  <c r="Q81" i="10"/>
  <c r="O81" i="10"/>
  <c r="M81" i="10"/>
  <c r="K81" i="10"/>
  <c r="I81" i="10"/>
  <c r="G81" i="10"/>
  <c r="Q77" i="10"/>
  <c r="K77" i="10"/>
  <c r="I77" i="10"/>
  <c r="G77" i="10"/>
  <c r="M75" i="10"/>
  <c r="K75" i="10"/>
  <c r="I75" i="10"/>
  <c r="R75" i="10" s="1"/>
  <c r="Q71" i="10"/>
  <c r="O71" i="10"/>
  <c r="M71" i="10"/>
  <c r="K71" i="10"/>
  <c r="I71" i="10"/>
  <c r="G71" i="10"/>
  <c r="Q69" i="10"/>
  <c r="O69" i="10"/>
  <c r="M69" i="10"/>
  <c r="K69" i="10"/>
  <c r="I69" i="10"/>
  <c r="G69" i="10"/>
  <c r="R69" i="10" s="1"/>
  <c r="Q67" i="10"/>
  <c r="O67" i="10"/>
  <c r="M67" i="10"/>
  <c r="K67" i="10"/>
  <c r="R67" i="10" s="1"/>
  <c r="I67" i="10"/>
  <c r="G67" i="10"/>
  <c r="Q63" i="10"/>
  <c r="O63" i="10"/>
  <c r="M63" i="10"/>
  <c r="K63" i="10"/>
  <c r="I63" i="10"/>
  <c r="G63" i="10"/>
  <c r="R63" i="10" s="1"/>
  <c r="Q61" i="10"/>
  <c r="O61" i="10"/>
  <c r="M61" i="10"/>
  <c r="K61" i="10"/>
  <c r="I61" i="10"/>
  <c r="G61" i="10"/>
  <c r="Q59" i="10"/>
  <c r="O59" i="10"/>
  <c r="M59" i="10"/>
  <c r="K59" i="10"/>
  <c r="I59" i="10"/>
  <c r="G59" i="10"/>
  <c r="R59" i="10" s="1"/>
  <c r="Q56" i="10"/>
  <c r="O56" i="10"/>
  <c r="M56" i="10"/>
  <c r="K56" i="10"/>
  <c r="I56" i="10"/>
  <c r="G56" i="10"/>
  <c r="Q55" i="10"/>
  <c r="Q57" i="10" s="1"/>
  <c r="O55" i="10"/>
  <c r="M55" i="10"/>
  <c r="K55" i="10"/>
  <c r="K57" i="10" s="1"/>
  <c r="I55" i="10"/>
  <c r="I57" i="10" s="1"/>
  <c r="G55" i="10"/>
  <c r="Q53" i="10"/>
  <c r="O53" i="10"/>
  <c r="M53" i="10"/>
  <c r="K53" i="10"/>
  <c r="I53" i="10"/>
  <c r="G53" i="10"/>
  <c r="Q51" i="10"/>
  <c r="O51" i="10"/>
  <c r="M51" i="10"/>
  <c r="K51" i="10"/>
  <c r="I51" i="10"/>
  <c r="G51" i="10"/>
  <c r="P47" i="10"/>
  <c r="N47" i="10"/>
  <c r="L47" i="10"/>
  <c r="J47" i="10"/>
  <c r="H47" i="10"/>
  <c r="Q46" i="10"/>
  <c r="O46" i="10"/>
  <c r="M46" i="10"/>
  <c r="K46" i="10"/>
  <c r="I46" i="10"/>
  <c r="G46" i="10"/>
  <c r="Q45" i="10"/>
  <c r="O45" i="10"/>
  <c r="M45" i="10"/>
  <c r="K45" i="10"/>
  <c r="I45" i="10"/>
  <c r="G45" i="10"/>
  <c r="Q44" i="10"/>
  <c r="O44" i="10"/>
  <c r="O47" i="10" s="1"/>
  <c r="M44" i="10"/>
  <c r="K44" i="10"/>
  <c r="I44" i="10"/>
  <c r="G44" i="10"/>
  <c r="R44" i="10" s="1"/>
  <c r="Q40" i="10"/>
  <c r="O40" i="10"/>
  <c r="M40" i="10"/>
  <c r="K40" i="10"/>
  <c r="I40" i="10"/>
  <c r="G40" i="10"/>
  <c r="Q39" i="10"/>
  <c r="O39" i="10"/>
  <c r="M39" i="10"/>
  <c r="K39" i="10"/>
  <c r="I39" i="10"/>
  <c r="G39" i="10"/>
  <c r="Q38" i="10"/>
  <c r="O38" i="10"/>
  <c r="O41" i="10" s="1"/>
  <c r="M38" i="10"/>
  <c r="M41" i="10" s="1"/>
  <c r="K38" i="10"/>
  <c r="K41" i="10" s="1"/>
  <c r="I38" i="10"/>
  <c r="G38" i="10"/>
  <c r="Q36" i="10"/>
  <c r="O36" i="10"/>
  <c r="M36" i="10"/>
  <c r="K36" i="10"/>
  <c r="I36" i="10"/>
  <c r="G36" i="10"/>
  <c r="Q32" i="10"/>
  <c r="O32" i="10"/>
  <c r="M32" i="10"/>
  <c r="K32" i="10"/>
  <c r="I32" i="10"/>
  <c r="G32" i="10"/>
  <c r="O30" i="10"/>
  <c r="Q29" i="10"/>
  <c r="O29" i="10"/>
  <c r="M29" i="10"/>
  <c r="K29" i="10"/>
  <c r="I29" i="10"/>
  <c r="G29" i="10"/>
  <c r="Q28" i="10"/>
  <c r="Q30" i="10" s="1"/>
  <c r="O28" i="10"/>
  <c r="M28" i="10"/>
  <c r="K28" i="10"/>
  <c r="K30" i="10" s="1"/>
  <c r="I28" i="10"/>
  <c r="I30" i="10" s="1"/>
  <c r="G28" i="10"/>
  <c r="G30" i="10" s="1"/>
  <c r="Q25" i="10"/>
  <c r="O25" i="10"/>
  <c r="M25" i="10"/>
  <c r="K25" i="10"/>
  <c r="I25" i="10"/>
  <c r="I26" i="10" s="1"/>
  <c r="G25" i="10"/>
  <c r="Q24" i="10"/>
  <c r="Q26" i="10" s="1"/>
  <c r="O24" i="10"/>
  <c r="O26" i="10" s="1"/>
  <c r="M24" i="10"/>
  <c r="M26" i="10" s="1"/>
  <c r="K24" i="10"/>
  <c r="I24" i="10"/>
  <c r="G24" i="10"/>
  <c r="G26" i="10" s="1"/>
  <c r="O22" i="10"/>
  <c r="M22" i="10"/>
  <c r="K22" i="10"/>
  <c r="I22" i="10"/>
  <c r="G22" i="10"/>
  <c r="O20" i="10"/>
  <c r="M20" i="10"/>
  <c r="K20" i="10"/>
  <c r="I20" i="10"/>
  <c r="G20" i="10"/>
  <c r="Q17" i="10"/>
  <c r="O17" i="10"/>
  <c r="M17" i="10"/>
  <c r="K17" i="10"/>
  <c r="I17" i="10"/>
  <c r="G17" i="10"/>
  <c r="R17" i="10" s="1"/>
  <c r="Q16" i="10"/>
  <c r="O16" i="10"/>
  <c r="M16" i="10"/>
  <c r="K16" i="10"/>
  <c r="I16" i="10"/>
  <c r="G16" i="10"/>
  <c r="Q15" i="10"/>
  <c r="Q18" i="10" s="1"/>
  <c r="O15" i="10"/>
  <c r="O18" i="10" s="1"/>
  <c r="M15" i="10"/>
  <c r="K15" i="10"/>
  <c r="K18" i="10" s="1"/>
  <c r="I15" i="10"/>
  <c r="I18" i="10" s="1"/>
  <c r="G15" i="10"/>
  <c r="R15" i="10" s="1"/>
  <c r="O12" i="10"/>
  <c r="M12" i="10"/>
  <c r="K12" i="10"/>
  <c r="I12" i="10"/>
  <c r="G12" i="10"/>
  <c r="O11" i="10"/>
  <c r="M11" i="10"/>
  <c r="K11" i="10"/>
  <c r="I11" i="10"/>
  <c r="G11" i="10"/>
  <c r="O10" i="10"/>
  <c r="M10" i="10"/>
  <c r="K10" i="10"/>
  <c r="I10" i="10"/>
  <c r="G10" i="10"/>
  <c r="O8" i="10"/>
  <c r="M8" i="10"/>
  <c r="K8" i="10"/>
  <c r="I8" i="10"/>
  <c r="R8" i="10" s="1"/>
  <c r="G8" i="10"/>
  <c r="Q4" i="10"/>
  <c r="O4" i="10"/>
  <c r="M4" i="10"/>
  <c r="K4" i="10"/>
  <c r="I4" i="10"/>
  <c r="G4" i="10"/>
  <c r="M174" i="9"/>
  <c r="K174" i="9"/>
  <c r="I174" i="9"/>
  <c r="G174" i="9"/>
  <c r="M172" i="9"/>
  <c r="K172" i="9"/>
  <c r="I172" i="9"/>
  <c r="G172" i="9"/>
  <c r="M170" i="9"/>
  <c r="K170" i="9"/>
  <c r="I170" i="9"/>
  <c r="G170" i="9"/>
  <c r="O165" i="9"/>
  <c r="M165" i="9"/>
  <c r="K165" i="9"/>
  <c r="I165" i="9"/>
  <c r="G165" i="9"/>
  <c r="O164" i="9"/>
  <c r="M164" i="9"/>
  <c r="K164" i="9"/>
  <c r="I164" i="9"/>
  <c r="G164" i="9"/>
  <c r="P164" i="9" s="1"/>
  <c r="O163" i="9"/>
  <c r="M163" i="9"/>
  <c r="K163" i="9"/>
  <c r="I163" i="9"/>
  <c r="G163" i="9"/>
  <c r="O162" i="9"/>
  <c r="M162" i="9"/>
  <c r="K162" i="9"/>
  <c r="K166" i="9" s="1"/>
  <c r="I162" i="9"/>
  <c r="G162" i="9"/>
  <c r="O160" i="9"/>
  <c r="M160" i="9"/>
  <c r="K160" i="9"/>
  <c r="I160" i="9"/>
  <c r="G160" i="9"/>
  <c r="O157" i="9"/>
  <c r="M157" i="9"/>
  <c r="K157" i="9"/>
  <c r="I157" i="9"/>
  <c r="G157" i="9"/>
  <c r="P157" i="9" s="1"/>
  <c r="O156" i="9"/>
  <c r="M156" i="9"/>
  <c r="K156" i="9"/>
  <c r="I156" i="9"/>
  <c r="G156" i="9"/>
  <c r="O155" i="9"/>
  <c r="M155" i="9"/>
  <c r="M158" i="9" s="1"/>
  <c r="K155" i="9"/>
  <c r="K158" i="9" s="1"/>
  <c r="I155" i="9"/>
  <c r="G155" i="9"/>
  <c r="O153" i="9"/>
  <c r="M153" i="9"/>
  <c r="K153" i="9"/>
  <c r="I153" i="9"/>
  <c r="G153" i="9"/>
  <c r="O149" i="9"/>
  <c r="M149" i="9"/>
  <c r="K149" i="9"/>
  <c r="I149" i="9"/>
  <c r="G149" i="9"/>
  <c r="P149" i="9" s="1"/>
  <c r="O147" i="9"/>
  <c r="M147" i="9"/>
  <c r="K147" i="9"/>
  <c r="I147" i="9"/>
  <c r="G147" i="9"/>
  <c r="O144" i="9"/>
  <c r="M144" i="9"/>
  <c r="K144" i="9"/>
  <c r="I144" i="9"/>
  <c r="G144" i="9"/>
  <c r="O143" i="9"/>
  <c r="M143" i="9"/>
  <c r="K143" i="9"/>
  <c r="I143" i="9"/>
  <c r="G143" i="9"/>
  <c r="O142" i="9"/>
  <c r="O145" i="9" s="1"/>
  <c r="M142" i="9"/>
  <c r="K142" i="9"/>
  <c r="I142" i="9"/>
  <c r="I145" i="9" s="1"/>
  <c r="G142" i="9"/>
  <c r="G145" i="9" s="1"/>
  <c r="O140" i="9"/>
  <c r="M140" i="9"/>
  <c r="K140" i="9"/>
  <c r="I140" i="9"/>
  <c r="G140" i="9"/>
  <c r="O137" i="9"/>
  <c r="M137" i="9"/>
  <c r="K137" i="9"/>
  <c r="I137" i="9"/>
  <c r="G137" i="9"/>
  <c r="O136" i="9"/>
  <c r="M136" i="9"/>
  <c r="K136" i="9"/>
  <c r="I136" i="9"/>
  <c r="G136" i="9"/>
  <c r="O135" i="9"/>
  <c r="M135" i="9"/>
  <c r="K135" i="9"/>
  <c r="I135" i="9"/>
  <c r="G135" i="9"/>
  <c r="O134" i="9"/>
  <c r="M134" i="9"/>
  <c r="K134" i="9"/>
  <c r="I134" i="9"/>
  <c r="G134" i="9"/>
  <c r="O133" i="9"/>
  <c r="M133" i="9"/>
  <c r="K133" i="9"/>
  <c r="I133" i="9"/>
  <c r="G133" i="9"/>
  <c r="O132" i="9"/>
  <c r="M132" i="9"/>
  <c r="K132" i="9"/>
  <c r="I132" i="9"/>
  <c r="G132" i="9"/>
  <c r="O131" i="9"/>
  <c r="M131" i="9"/>
  <c r="K131" i="9"/>
  <c r="I131" i="9"/>
  <c r="G131" i="9"/>
  <c r="P131" i="9" s="1"/>
  <c r="O130" i="9"/>
  <c r="M130" i="9"/>
  <c r="K130" i="9"/>
  <c r="I130" i="9"/>
  <c r="G130" i="9"/>
  <c r="O129" i="9"/>
  <c r="M129" i="9"/>
  <c r="K129" i="9"/>
  <c r="I129" i="9"/>
  <c r="G129" i="9"/>
  <c r="O128" i="9"/>
  <c r="M128" i="9"/>
  <c r="K128" i="9"/>
  <c r="I128" i="9"/>
  <c r="G128" i="9"/>
  <c r="O127" i="9"/>
  <c r="M127" i="9"/>
  <c r="K127" i="9"/>
  <c r="I127" i="9"/>
  <c r="G127" i="9"/>
  <c r="P127" i="9" s="1"/>
  <c r="O126" i="9"/>
  <c r="M126" i="9"/>
  <c r="K126" i="9"/>
  <c r="I126" i="9"/>
  <c r="G126" i="9"/>
  <c r="O125" i="9"/>
  <c r="M125" i="9"/>
  <c r="K125" i="9"/>
  <c r="I125" i="9"/>
  <c r="G125" i="9"/>
  <c r="O124" i="9"/>
  <c r="M124" i="9"/>
  <c r="K124" i="9"/>
  <c r="I124" i="9"/>
  <c r="G124" i="9"/>
  <c r="O123" i="9"/>
  <c r="M123" i="9"/>
  <c r="K123" i="9"/>
  <c r="I123" i="9"/>
  <c r="G123" i="9"/>
  <c r="P123" i="9" s="1"/>
  <c r="O122" i="9"/>
  <c r="M122" i="9"/>
  <c r="K122" i="9"/>
  <c r="I122" i="9"/>
  <c r="G122" i="9"/>
  <c r="O121" i="9"/>
  <c r="M121" i="9"/>
  <c r="K121" i="9"/>
  <c r="I121" i="9"/>
  <c r="G121" i="9"/>
  <c r="O120" i="9"/>
  <c r="M120" i="9"/>
  <c r="K120" i="9"/>
  <c r="I120" i="9"/>
  <c r="G120" i="9"/>
  <c r="O119" i="9"/>
  <c r="M119" i="9"/>
  <c r="K119" i="9"/>
  <c r="I119" i="9"/>
  <c r="G119" i="9"/>
  <c r="P119" i="9" s="1"/>
  <c r="O115" i="9"/>
  <c r="M115" i="9"/>
  <c r="K115" i="9"/>
  <c r="I115" i="9"/>
  <c r="G115" i="9"/>
  <c r="O113" i="9"/>
  <c r="M113" i="9"/>
  <c r="K113" i="9"/>
  <c r="I113" i="9"/>
  <c r="G113" i="9"/>
  <c r="O111" i="9"/>
  <c r="M111" i="9"/>
  <c r="K111" i="9"/>
  <c r="I111" i="9"/>
  <c r="G111" i="9"/>
  <c r="O109" i="9"/>
  <c r="M109" i="9"/>
  <c r="K109" i="9"/>
  <c r="I109" i="9"/>
  <c r="G109" i="9"/>
  <c r="P109" i="9" s="1"/>
  <c r="M107" i="9"/>
  <c r="K107" i="9"/>
  <c r="I107" i="9"/>
  <c r="G107" i="9"/>
  <c r="P107" i="9" s="1"/>
  <c r="O105" i="9"/>
  <c r="M105" i="9"/>
  <c r="K105" i="9"/>
  <c r="I105" i="9"/>
  <c r="P105" i="9" s="1"/>
  <c r="G105" i="9"/>
  <c r="O103" i="9"/>
  <c r="M103" i="9"/>
  <c r="K103" i="9"/>
  <c r="I103" i="9"/>
  <c r="G103" i="9"/>
  <c r="M101" i="9"/>
  <c r="K101" i="9"/>
  <c r="I101" i="9"/>
  <c r="G101" i="9"/>
  <c r="O97" i="9"/>
  <c r="M97" i="9"/>
  <c r="K97" i="9"/>
  <c r="I97" i="9"/>
  <c r="G97" i="9"/>
  <c r="O94" i="9"/>
  <c r="M94" i="9"/>
  <c r="K94" i="9"/>
  <c r="I94" i="9"/>
  <c r="G94" i="9"/>
  <c r="P94" i="9" s="1"/>
  <c r="O93" i="9"/>
  <c r="M93" i="9"/>
  <c r="K93" i="9"/>
  <c r="I93" i="9"/>
  <c r="G93" i="9"/>
  <c r="O92" i="9"/>
  <c r="M92" i="9"/>
  <c r="K92" i="9"/>
  <c r="I92" i="9"/>
  <c r="G92" i="9"/>
  <c r="O91" i="9"/>
  <c r="M91" i="9"/>
  <c r="K91" i="9"/>
  <c r="I91" i="9"/>
  <c r="G91" i="9"/>
  <c r="O90" i="9"/>
  <c r="M90" i="9"/>
  <c r="K90" i="9"/>
  <c r="I90" i="9"/>
  <c r="G90" i="9"/>
  <c r="P90" i="9" s="1"/>
  <c r="O89" i="9"/>
  <c r="M89" i="9"/>
  <c r="K89" i="9"/>
  <c r="I89" i="9"/>
  <c r="I95" i="9" s="1"/>
  <c r="G89" i="9"/>
  <c r="O87" i="9"/>
  <c r="M87" i="9"/>
  <c r="K87" i="9"/>
  <c r="I87" i="9"/>
  <c r="G87" i="9"/>
  <c r="O85" i="9"/>
  <c r="M85" i="9"/>
  <c r="K85" i="9"/>
  <c r="I85" i="9"/>
  <c r="G85" i="9"/>
  <c r="O81" i="9"/>
  <c r="M81" i="9"/>
  <c r="K81" i="9"/>
  <c r="I81" i="9"/>
  <c r="G81" i="9"/>
  <c r="P81" i="9" s="1"/>
  <c r="O76" i="9"/>
  <c r="M76" i="9"/>
  <c r="K76" i="9"/>
  <c r="I76" i="9"/>
  <c r="G76" i="9"/>
  <c r="O75" i="9"/>
  <c r="M75" i="9"/>
  <c r="K75" i="9"/>
  <c r="I75" i="9"/>
  <c r="G75" i="9"/>
  <c r="O74" i="9"/>
  <c r="M74" i="9"/>
  <c r="K74" i="9"/>
  <c r="I74" i="9"/>
  <c r="G74" i="9"/>
  <c r="O73" i="9"/>
  <c r="O77" i="9" s="1"/>
  <c r="M73" i="9"/>
  <c r="K73" i="9"/>
  <c r="I73" i="9"/>
  <c r="G73" i="9"/>
  <c r="G77" i="9" s="1"/>
  <c r="M69" i="9"/>
  <c r="K69" i="9"/>
  <c r="I69" i="9"/>
  <c r="G69" i="9"/>
  <c r="P69" i="9" s="1"/>
  <c r="O67" i="9"/>
  <c r="M67" i="9"/>
  <c r="K67" i="9"/>
  <c r="I67" i="9"/>
  <c r="P67" i="9" s="1"/>
  <c r="G67" i="9"/>
  <c r="O63" i="9"/>
  <c r="M63" i="9"/>
  <c r="K63" i="9"/>
  <c r="I63" i="9"/>
  <c r="G63" i="9"/>
  <c r="O60" i="9"/>
  <c r="M60" i="9"/>
  <c r="K60" i="9"/>
  <c r="I60" i="9"/>
  <c r="G60" i="9"/>
  <c r="O59" i="9"/>
  <c r="M59" i="9"/>
  <c r="K59" i="9"/>
  <c r="I59" i="9"/>
  <c r="G59" i="9"/>
  <c r="O58" i="9"/>
  <c r="M58" i="9"/>
  <c r="K58" i="9"/>
  <c r="I58" i="9"/>
  <c r="P58" i="9" s="1"/>
  <c r="G58" i="9"/>
  <c r="O57" i="9"/>
  <c r="M57" i="9"/>
  <c r="K57" i="9"/>
  <c r="I57" i="9"/>
  <c r="G57" i="9"/>
  <c r="O56" i="9"/>
  <c r="M56" i="9"/>
  <c r="K56" i="9"/>
  <c r="I56" i="9"/>
  <c r="G56" i="9"/>
  <c r="O55" i="9"/>
  <c r="M55" i="9"/>
  <c r="K55" i="9"/>
  <c r="I55" i="9"/>
  <c r="G55" i="9"/>
  <c r="O54" i="9"/>
  <c r="M54" i="9"/>
  <c r="K54" i="9"/>
  <c r="I54" i="9"/>
  <c r="P54" i="9" s="1"/>
  <c r="G54" i="9"/>
  <c r="O53" i="9"/>
  <c r="M53" i="9"/>
  <c r="K53" i="9"/>
  <c r="I53" i="9"/>
  <c r="G53" i="9"/>
  <c r="O52" i="9"/>
  <c r="M52" i="9"/>
  <c r="K52" i="9"/>
  <c r="I52" i="9"/>
  <c r="G52" i="9"/>
  <c r="O51" i="9"/>
  <c r="M51" i="9"/>
  <c r="K51" i="9"/>
  <c r="I51" i="9"/>
  <c r="G51" i="9"/>
  <c r="O50" i="9"/>
  <c r="M50" i="9"/>
  <c r="K50" i="9"/>
  <c r="I50" i="9"/>
  <c r="P50" i="9" s="1"/>
  <c r="G50" i="9"/>
  <c r="O49" i="9"/>
  <c r="M49" i="9"/>
  <c r="K49" i="9"/>
  <c r="K61" i="9" s="1"/>
  <c r="I49" i="9"/>
  <c r="G49" i="9"/>
  <c r="O46" i="9"/>
  <c r="M46" i="9"/>
  <c r="K46" i="9"/>
  <c r="I46" i="9"/>
  <c r="G46" i="9"/>
  <c r="O45" i="9"/>
  <c r="O47" i="9" s="1"/>
  <c r="M45" i="9"/>
  <c r="K45" i="9"/>
  <c r="K47" i="9" s="1"/>
  <c r="I45" i="9"/>
  <c r="G45" i="9"/>
  <c r="G47" i="9" s="1"/>
  <c r="O43" i="9"/>
  <c r="M43" i="9"/>
  <c r="K43" i="9"/>
  <c r="I43" i="9"/>
  <c r="P43" i="9" s="1"/>
  <c r="G43" i="9"/>
  <c r="N39" i="9"/>
  <c r="L39" i="9"/>
  <c r="J39" i="9"/>
  <c r="H39" i="9"/>
  <c r="O38" i="9"/>
  <c r="M38" i="9"/>
  <c r="K38" i="9"/>
  <c r="I38" i="9"/>
  <c r="G38" i="9"/>
  <c r="O37" i="9"/>
  <c r="O39" i="9" s="1"/>
  <c r="M37" i="9"/>
  <c r="M39" i="9" s="1"/>
  <c r="K37" i="9"/>
  <c r="I37" i="9"/>
  <c r="G37" i="9"/>
  <c r="G39" i="9" s="1"/>
  <c r="O35" i="9"/>
  <c r="M35" i="9"/>
  <c r="K35" i="9"/>
  <c r="I35" i="9"/>
  <c r="G35" i="9"/>
  <c r="P35" i="9" s="1"/>
  <c r="O31" i="9"/>
  <c r="M31" i="9"/>
  <c r="K31" i="9"/>
  <c r="I31" i="9"/>
  <c r="P31" i="9" s="1"/>
  <c r="G31" i="9"/>
  <c r="O26" i="9"/>
  <c r="M26" i="9"/>
  <c r="K26" i="9"/>
  <c r="I26" i="9"/>
  <c r="G26" i="9"/>
  <c r="O24" i="9"/>
  <c r="M24" i="9"/>
  <c r="K24" i="9"/>
  <c r="I24" i="9"/>
  <c r="G24" i="9"/>
  <c r="O20" i="9"/>
  <c r="M20" i="9"/>
  <c r="K20" i="9"/>
  <c r="I20" i="9"/>
  <c r="G20" i="9"/>
  <c r="P20" i="9" s="1"/>
  <c r="O18" i="9"/>
  <c r="M18" i="9"/>
  <c r="K18" i="9"/>
  <c r="I18" i="9"/>
  <c r="P18" i="9" s="1"/>
  <c r="G18" i="9"/>
  <c r="O16" i="9"/>
  <c r="M16" i="9"/>
  <c r="K16" i="9"/>
  <c r="I16" i="9"/>
  <c r="G16" i="9"/>
  <c r="O13" i="9"/>
  <c r="M13" i="9"/>
  <c r="K13" i="9"/>
  <c r="I13" i="9"/>
  <c r="G13" i="9"/>
  <c r="O12" i="9"/>
  <c r="O14" i="9" s="1"/>
  <c r="M12" i="9"/>
  <c r="K12" i="9"/>
  <c r="K14" i="9" s="1"/>
  <c r="I12" i="9"/>
  <c r="G12" i="9"/>
  <c r="G14" i="9" s="1"/>
  <c r="O9" i="9"/>
  <c r="M9" i="9"/>
  <c r="K9" i="9"/>
  <c r="I9" i="9"/>
  <c r="P9" i="9" s="1"/>
  <c r="G9" i="9"/>
  <c r="O8" i="9"/>
  <c r="M8" i="9"/>
  <c r="K8" i="9"/>
  <c r="I8" i="9"/>
  <c r="G8" i="9"/>
  <c r="O7" i="9"/>
  <c r="M7" i="9"/>
  <c r="K7" i="9"/>
  <c r="I7" i="9"/>
  <c r="G7" i="9"/>
  <c r="O6" i="9"/>
  <c r="M6" i="9"/>
  <c r="K6" i="9"/>
  <c r="I6" i="9"/>
  <c r="G6" i="9"/>
  <c r="P6" i="9" s="1"/>
  <c r="O4" i="9"/>
  <c r="M4" i="9"/>
  <c r="K4" i="9"/>
  <c r="I4" i="9"/>
  <c r="P4" i="9" s="1"/>
  <c r="G4" i="9"/>
  <c r="Q67" i="8"/>
  <c r="O67" i="8"/>
  <c r="M67" i="8"/>
  <c r="K67" i="8"/>
  <c r="I67" i="8"/>
  <c r="G67" i="8"/>
  <c r="Q65" i="8"/>
  <c r="O65" i="8"/>
  <c r="M65" i="8"/>
  <c r="K65" i="8"/>
  <c r="I65" i="8"/>
  <c r="G65" i="8"/>
  <c r="Q63" i="8"/>
  <c r="O63" i="8"/>
  <c r="M63" i="8"/>
  <c r="K63" i="8"/>
  <c r="I63" i="8"/>
  <c r="G63" i="8"/>
  <c r="Q61" i="8"/>
  <c r="O61" i="8"/>
  <c r="M61" i="8"/>
  <c r="K61" i="8"/>
  <c r="I61" i="8"/>
  <c r="G61" i="8"/>
  <c r="Q59" i="8"/>
  <c r="O59" i="8"/>
  <c r="M59" i="8"/>
  <c r="K59" i="8"/>
  <c r="I59" i="8"/>
  <c r="G59" i="8"/>
  <c r="Q57" i="8"/>
  <c r="O57" i="8"/>
  <c r="M57" i="8"/>
  <c r="K57" i="8"/>
  <c r="I57" i="8"/>
  <c r="G57" i="8"/>
  <c r="Q52" i="8"/>
  <c r="O52" i="8"/>
  <c r="M52" i="8"/>
  <c r="K52" i="8"/>
  <c r="I52" i="8"/>
  <c r="Q51" i="8"/>
  <c r="O51" i="8"/>
  <c r="M51" i="8"/>
  <c r="K51" i="8"/>
  <c r="I51" i="8"/>
  <c r="Q50" i="8"/>
  <c r="O50" i="8"/>
  <c r="M50" i="8"/>
  <c r="K50" i="8"/>
  <c r="I50" i="8"/>
  <c r="R50" i="8" s="1"/>
  <c r="Q49" i="8"/>
  <c r="O49" i="8"/>
  <c r="M49" i="8"/>
  <c r="K49" i="8"/>
  <c r="K53" i="8" s="1"/>
  <c r="I49" i="8"/>
  <c r="Q48" i="8"/>
  <c r="O48" i="8"/>
  <c r="M48" i="8"/>
  <c r="M53" i="8" s="1"/>
  <c r="K48" i="8"/>
  <c r="I48" i="8"/>
  <c r="Q44" i="8"/>
  <c r="O44" i="8"/>
  <c r="M44" i="8"/>
  <c r="K44" i="8"/>
  <c r="I44" i="8"/>
  <c r="G44" i="8"/>
  <c r="Q42" i="8"/>
  <c r="O42" i="8"/>
  <c r="M42" i="8"/>
  <c r="K42" i="8"/>
  <c r="I42" i="8"/>
  <c r="G42" i="8"/>
  <c r="Q40" i="8"/>
  <c r="O40" i="8"/>
  <c r="M40" i="8"/>
  <c r="K40" i="8"/>
  <c r="I40" i="8"/>
  <c r="G40" i="8"/>
  <c r="R40" i="8" s="1"/>
  <c r="Q38" i="8"/>
  <c r="O38" i="8"/>
  <c r="M38" i="8"/>
  <c r="K38" i="8"/>
  <c r="R38" i="8" s="1"/>
  <c r="I38" i="8"/>
  <c r="G38" i="8"/>
  <c r="Q36" i="8"/>
  <c r="O36" i="8"/>
  <c r="M36" i="8"/>
  <c r="K36" i="8"/>
  <c r="I36" i="8"/>
  <c r="G36" i="8"/>
  <c r="Q32" i="8"/>
  <c r="O32" i="8"/>
  <c r="M32" i="8"/>
  <c r="K32" i="8"/>
  <c r="I32" i="8"/>
  <c r="G32" i="8"/>
  <c r="Q27" i="8"/>
  <c r="O27" i="8"/>
  <c r="M27" i="8"/>
  <c r="K27" i="8"/>
  <c r="I27" i="8"/>
  <c r="G27" i="8"/>
  <c r="Q26" i="8"/>
  <c r="O26" i="8"/>
  <c r="M26" i="8"/>
  <c r="M28" i="8" s="1"/>
  <c r="K26" i="8"/>
  <c r="I26" i="8"/>
  <c r="G26" i="8"/>
  <c r="Q25" i="8"/>
  <c r="Q28" i="8" s="1"/>
  <c r="O25" i="8"/>
  <c r="M25" i="8"/>
  <c r="K25" i="8"/>
  <c r="K28" i="8" s="1"/>
  <c r="I25" i="8"/>
  <c r="I28" i="8" s="1"/>
  <c r="G25" i="8"/>
  <c r="Q21" i="8"/>
  <c r="O21" i="8"/>
  <c r="M21" i="8"/>
  <c r="K21" i="8"/>
  <c r="I21" i="8"/>
  <c r="G21" i="8"/>
  <c r="O19" i="8"/>
  <c r="M19" i="8"/>
  <c r="K19" i="8"/>
  <c r="I19" i="8"/>
  <c r="G19" i="8"/>
  <c r="O17" i="8"/>
  <c r="M17" i="8"/>
  <c r="K17" i="8"/>
  <c r="I17" i="8"/>
  <c r="G17" i="8"/>
  <c r="Q14" i="8"/>
  <c r="O14" i="8"/>
  <c r="M14" i="8"/>
  <c r="K14" i="8"/>
  <c r="I14" i="8"/>
  <c r="G14" i="8"/>
  <c r="Q13" i="8"/>
  <c r="O13" i="8"/>
  <c r="M13" i="8"/>
  <c r="K13" i="8"/>
  <c r="I13" i="8"/>
  <c r="G13" i="8"/>
  <c r="Q12" i="8"/>
  <c r="Q15" i="8" s="1"/>
  <c r="O12" i="8"/>
  <c r="O15" i="8" s="1"/>
  <c r="M12" i="8"/>
  <c r="K12" i="8"/>
  <c r="K15" i="8" s="1"/>
  <c r="I12" i="8"/>
  <c r="I15" i="8" s="1"/>
  <c r="G12" i="8"/>
  <c r="R12" i="8" s="1"/>
  <c r="O9" i="8"/>
  <c r="M9" i="8"/>
  <c r="K9" i="8"/>
  <c r="I9" i="8"/>
  <c r="G9" i="8"/>
  <c r="O8" i="8"/>
  <c r="M8" i="8"/>
  <c r="K8" i="8"/>
  <c r="I8" i="8"/>
  <c r="G8" i="8"/>
  <c r="O7" i="8"/>
  <c r="M7" i="8"/>
  <c r="K7" i="8"/>
  <c r="I7" i="8"/>
  <c r="G7" i="8"/>
  <c r="O5" i="8"/>
  <c r="M5" i="8"/>
  <c r="K5" i="8"/>
  <c r="I5" i="8"/>
  <c r="G5" i="8"/>
  <c r="R5" i="8" s="1"/>
  <c r="O118" i="7"/>
  <c r="M118" i="7"/>
  <c r="K118" i="7"/>
  <c r="I118" i="7"/>
  <c r="G118" i="7"/>
  <c r="O115" i="7"/>
  <c r="M115" i="7"/>
  <c r="K115" i="7"/>
  <c r="I115" i="7"/>
  <c r="G115" i="7"/>
  <c r="O114" i="7"/>
  <c r="O116" i="7" s="1"/>
  <c r="M114" i="7"/>
  <c r="K114" i="7"/>
  <c r="I114" i="7"/>
  <c r="G114" i="7"/>
  <c r="G116" i="7" s="1"/>
  <c r="O113" i="7"/>
  <c r="M113" i="7"/>
  <c r="K113" i="7"/>
  <c r="K116" i="7" s="1"/>
  <c r="I113" i="7"/>
  <c r="I116" i="7" s="1"/>
  <c r="G113" i="7"/>
  <c r="O109" i="7"/>
  <c r="M109" i="7"/>
  <c r="K109" i="7"/>
  <c r="I109" i="7"/>
  <c r="G109" i="7"/>
  <c r="O107" i="7"/>
  <c r="M107" i="7"/>
  <c r="K107" i="7"/>
  <c r="I107" i="7"/>
  <c r="G107" i="7"/>
  <c r="O105" i="7"/>
  <c r="M105" i="7"/>
  <c r="K105" i="7"/>
  <c r="I105" i="7"/>
  <c r="G105" i="7"/>
  <c r="P105" i="7" s="1"/>
  <c r="O102" i="7"/>
  <c r="M102" i="7"/>
  <c r="K102" i="7"/>
  <c r="I102" i="7"/>
  <c r="G102" i="7"/>
  <c r="O101" i="7"/>
  <c r="M101" i="7"/>
  <c r="K101" i="7"/>
  <c r="K103" i="7" s="1"/>
  <c r="I101" i="7"/>
  <c r="G101" i="7"/>
  <c r="O100" i="7"/>
  <c r="O103" i="7" s="1"/>
  <c r="M100" i="7"/>
  <c r="M103" i="7" s="1"/>
  <c r="K100" i="7"/>
  <c r="I100" i="7"/>
  <c r="G100" i="7"/>
  <c r="G103" i="7" s="1"/>
  <c r="O98" i="7"/>
  <c r="M98" i="7"/>
  <c r="K98" i="7"/>
  <c r="I98" i="7"/>
  <c r="G98" i="7"/>
  <c r="P98" i="7" s="1"/>
  <c r="O95" i="7"/>
  <c r="M95" i="7"/>
  <c r="K95" i="7"/>
  <c r="I95" i="7"/>
  <c r="G95" i="7"/>
  <c r="O94" i="7"/>
  <c r="M94" i="7"/>
  <c r="K94" i="7"/>
  <c r="I94" i="7"/>
  <c r="G94" i="7"/>
  <c r="O93" i="7"/>
  <c r="M93" i="7"/>
  <c r="K93" i="7"/>
  <c r="I93" i="7"/>
  <c r="G93" i="7"/>
  <c r="O92" i="7"/>
  <c r="M92" i="7"/>
  <c r="K92" i="7"/>
  <c r="I92" i="7"/>
  <c r="G92" i="7"/>
  <c r="P92" i="7" s="1"/>
  <c r="O91" i="7"/>
  <c r="M91" i="7"/>
  <c r="K91" i="7"/>
  <c r="I91" i="7"/>
  <c r="G91" i="7"/>
  <c r="O90" i="7"/>
  <c r="M90" i="7"/>
  <c r="K90" i="7"/>
  <c r="I90" i="7"/>
  <c r="G90" i="7"/>
  <c r="O89" i="7"/>
  <c r="M89" i="7"/>
  <c r="K89" i="7"/>
  <c r="I89" i="7"/>
  <c r="G89" i="7"/>
  <c r="O88" i="7"/>
  <c r="M88" i="7"/>
  <c r="K88" i="7"/>
  <c r="I88" i="7"/>
  <c r="G88" i="7"/>
  <c r="P88" i="7" s="1"/>
  <c r="O87" i="7"/>
  <c r="M87" i="7"/>
  <c r="K87" i="7"/>
  <c r="I87" i="7"/>
  <c r="G87" i="7"/>
  <c r="O86" i="7"/>
  <c r="M86" i="7"/>
  <c r="K86" i="7"/>
  <c r="I86" i="7"/>
  <c r="G86" i="7"/>
  <c r="O85" i="7"/>
  <c r="M85" i="7"/>
  <c r="K85" i="7"/>
  <c r="I85" i="7"/>
  <c r="G85" i="7"/>
  <c r="O84" i="7"/>
  <c r="M84" i="7"/>
  <c r="K84" i="7"/>
  <c r="I84" i="7"/>
  <c r="G84" i="7"/>
  <c r="P84" i="7" s="1"/>
  <c r="O83" i="7"/>
  <c r="M83" i="7"/>
  <c r="K83" i="7"/>
  <c r="I83" i="7"/>
  <c r="G83" i="7"/>
  <c r="O82" i="7"/>
  <c r="M82" i="7"/>
  <c r="K82" i="7"/>
  <c r="K96" i="7" s="1"/>
  <c r="I82" i="7"/>
  <c r="G82" i="7"/>
  <c r="O77" i="7"/>
  <c r="M77" i="7"/>
  <c r="K77" i="7"/>
  <c r="I77" i="7"/>
  <c r="G77" i="7"/>
  <c r="O76" i="7"/>
  <c r="M76" i="7"/>
  <c r="K76" i="7"/>
  <c r="I76" i="7"/>
  <c r="G76" i="7"/>
  <c r="P76" i="7" s="1"/>
  <c r="O75" i="7"/>
  <c r="M75" i="7"/>
  <c r="K75" i="7"/>
  <c r="I75" i="7"/>
  <c r="G75" i="7"/>
  <c r="O74" i="7"/>
  <c r="M74" i="7"/>
  <c r="K74" i="7"/>
  <c r="K78" i="7" s="1"/>
  <c r="I74" i="7"/>
  <c r="G74" i="7"/>
  <c r="O73" i="7"/>
  <c r="M73" i="7"/>
  <c r="M78" i="7" s="1"/>
  <c r="K73" i="7"/>
  <c r="I73" i="7"/>
  <c r="G73" i="7"/>
  <c r="O71" i="7"/>
  <c r="M71" i="7"/>
  <c r="K71" i="7"/>
  <c r="I71" i="7"/>
  <c r="G71" i="7"/>
  <c r="P71" i="7" s="1"/>
  <c r="O67" i="7"/>
  <c r="M67" i="7"/>
  <c r="K67" i="7"/>
  <c r="I67" i="7"/>
  <c r="G67" i="7"/>
  <c r="O62" i="7"/>
  <c r="M62" i="7"/>
  <c r="K62" i="7"/>
  <c r="I62" i="7"/>
  <c r="G62" i="7"/>
  <c r="O61" i="7"/>
  <c r="M61" i="7"/>
  <c r="K61" i="7"/>
  <c r="I61" i="7"/>
  <c r="G61" i="7"/>
  <c r="O60" i="7"/>
  <c r="M60" i="7"/>
  <c r="K60" i="7"/>
  <c r="I60" i="7"/>
  <c r="G60" i="7"/>
  <c r="P60" i="7" s="1"/>
  <c r="O59" i="7"/>
  <c r="M59" i="7"/>
  <c r="K59" i="7"/>
  <c r="I59" i="7"/>
  <c r="I63" i="7" s="1"/>
  <c r="G59" i="7"/>
  <c r="M55" i="7"/>
  <c r="K55" i="7"/>
  <c r="I55" i="7"/>
  <c r="G55" i="7"/>
  <c r="O53" i="7"/>
  <c r="M53" i="7"/>
  <c r="K53" i="7"/>
  <c r="I53" i="7"/>
  <c r="G53" i="7"/>
  <c r="O49" i="7"/>
  <c r="M49" i="7"/>
  <c r="K49" i="7"/>
  <c r="I49" i="7"/>
  <c r="G49" i="7"/>
  <c r="O46" i="7"/>
  <c r="M46" i="7"/>
  <c r="K46" i="7"/>
  <c r="I46" i="7"/>
  <c r="G46" i="7"/>
  <c r="O45" i="7"/>
  <c r="M45" i="7"/>
  <c r="K45" i="7"/>
  <c r="I45" i="7"/>
  <c r="P45" i="7" s="1"/>
  <c r="G45" i="7"/>
  <c r="O44" i="7"/>
  <c r="M44" i="7"/>
  <c r="K44" i="7"/>
  <c r="I44" i="7"/>
  <c r="G44" i="7"/>
  <c r="O43" i="7"/>
  <c r="M43" i="7"/>
  <c r="K43" i="7"/>
  <c r="I43" i="7"/>
  <c r="G43" i="7"/>
  <c r="O42" i="7"/>
  <c r="M42" i="7"/>
  <c r="K42" i="7"/>
  <c r="I42" i="7"/>
  <c r="G42" i="7"/>
  <c r="O41" i="7"/>
  <c r="M41" i="7"/>
  <c r="K41" i="7"/>
  <c r="I41" i="7"/>
  <c r="I47" i="7" s="1"/>
  <c r="G41" i="7"/>
  <c r="O39" i="7"/>
  <c r="M39" i="7"/>
  <c r="K39" i="7"/>
  <c r="I39" i="7"/>
  <c r="G39" i="7"/>
  <c r="O35" i="7"/>
  <c r="M35" i="7"/>
  <c r="K35" i="7"/>
  <c r="I35" i="7"/>
  <c r="G35" i="7"/>
  <c r="O33" i="7"/>
  <c r="M33" i="7"/>
  <c r="K33" i="7"/>
  <c r="I33" i="7"/>
  <c r="G33" i="7"/>
  <c r="O29" i="7"/>
  <c r="M29" i="7"/>
  <c r="K29" i="7"/>
  <c r="I29" i="7"/>
  <c r="P29" i="7" s="1"/>
  <c r="G29" i="7"/>
  <c r="O24" i="7"/>
  <c r="M24" i="7"/>
  <c r="K24" i="7"/>
  <c r="I24" i="7"/>
  <c r="G24" i="7"/>
  <c r="O23" i="7"/>
  <c r="O25" i="7" s="1"/>
  <c r="M23" i="7"/>
  <c r="M25" i="7" s="1"/>
  <c r="K23" i="7"/>
  <c r="I23" i="7"/>
  <c r="I25" i="7" s="1"/>
  <c r="G23" i="7"/>
  <c r="G25" i="7" s="1"/>
  <c r="O21" i="7"/>
  <c r="M21" i="7"/>
  <c r="K21" i="7"/>
  <c r="I21" i="7"/>
  <c r="G21" i="7"/>
  <c r="O16" i="7"/>
  <c r="M16" i="7"/>
  <c r="K16" i="7"/>
  <c r="I16" i="7"/>
  <c r="G16" i="7"/>
  <c r="O14" i="7"/>
  <c r="M14" i="7"/>
  <c r="K14" i="7"/>
  <c r="I14" i="7"/>
  <c r="G14" i="7"/>
  <c r="O12" i="7"/>
  <c r="M12" i="7"/>
  <c r="K12" i="7"/>
  <c r="I12" i="7"/>
  <c r="G12" i="7"/>
  <c r="O9" i="7"/>
  <c r="M9" i="7"/>
  <c r="K9" i="7"/>
  <c r="I9" i="7"/>
  <c r="I10" i="7" s="1"/>
  <c r="G9" i="7"/>
  <c r="O8" i="7"/>
  <c r="M8" i="7"/>
  <c r="K8" i="7"/>
  <c r="I8" i="7"/>
  <c r="G8" i="7"/>
  <c r="O7" i="7"/>
  <c r="O10" i="7" s="1"/>
  <c r="M7" i="7"/>
  <c r="M10" i="7" s="1"/>
  <c r="K7" i="7"/>
  <c r="K10" i="7" s="1"/>
  <c r="I7" i="7"/>
  <c r="G7" i="7"/>
  <c r="G10" i="7" s="1"/>
  <c r="O5" i="7"/>
  <c r="M5" i="7"/>
  <c r="K5" i="7"/>
  <c r="I5" i="7"/>
  <c r="G5" i="7"/>
  <c r="Q118" i="6"/>
  <c r="O118" i="6"/>
  <c r="M118" i="6"/>
  <c r="K118" i="6"/>
  <c r="I118" i="6"/>
  <c r="G118" i="6"/>
  <c r="Q117" i="6"/>
  <c r="O117" i="6"/>
  <c r="M117" i="6"/>
  <c r="K117" i="6"/>
  <c r="R117" i="6" s="1"/>
  <c r="I117" i="6"/>
  <c r="G117" i="6"/>
  <c r="Q116" i="6"/>
  <c r="Q119" i="6" s="1"/>
  <c r="O116" i="6"/>
  <c r="M116" i="6"/>
  <c r="K116" i="6"/>
  <c r="I116" i="6"/>
  <c r="I119" i="6" s="1"/>
  <c r="G116" i="6"/>
  <c r="Q113" i="6"/>
  <c r="O113" i="6"/>
  <c r="M113" i="6"/>
  <c r="K113" i="6"/>
  <c r="I113" i="6"/>
  <c r="G113" i="6"/>
  <c r="Q112" i="6"/>
  <c r="O112" i="6"/>
  <c r="M112" i="6"/>
  <c r="K112" i="6"/>
  <c r="I112" i="6"/>
  <c r="G112" i="6"/>
  <c r="Q111" i="6"/>
  <c r="O111" i="6"/>
  <c r="M111" i="6"/>
  <c r="K111" i="6"/>
  <c r="R111" i="6" s="1"/>
  <c r="I111" i="6"/>
  <c r="G111" i="6"/>
  <c r="Q110" i="6"/>
  <c r="Q114" i="6" s="1"/>
  <c r="O110" i="6"/>
  <c r="O114" i="6" s="1"/>
  <c r="M110" i="6"/>
  <c r="M114" i="6" s="1"/>
  <c r="K110" i="6"/>
  <c r="I110" i="6"/>
  <c r="I114" i="6" s="1"/>
  <c r="G110" i="6"/>
  <c r="R110" i="6" s="1"/>
  <c r="Q107" i="6"/>
  <c r="O107" i="6"/>
  <c r="M107" i="6"/>
  <c r="K107" i="6"/>
  <c r="R107" i="6" s="1"/>
  <c r="I107" i="6"/>
  <c r="G107" i="6"/>
  <c r="Q106" i="6"/>
  <c r="O106" i="6"/>
  <c r="M106" i="6"/>
  <c r="K106" i="6"/>
  <c r="I106" i="6"/>
  <c r="G106" i="6"/>
  <c r="Q105" i="6"/>
  <c r="O105" i="6"/>
  <c r="M105" i="6"/>
  <c r="K105" i="6"/>
  <c r="I105" i="6"/>
  <c r="G105" i="6"/>
  <c r="Q104" i="6"/>
  <c r="Q108" i="6" s="1"/>
  <c r="O104" i="6"/>
  <c r="O108" i="6" s="1"/>
  <c r="M104" i="6"/>
  <c r="M108" i="6" s="1"/>
  <c r="K104" i="6"/>
  <c r="I104" i="6"/>
  <c r="I108" i="6" s="1"/>
  <c r="G104" i="6"/>
  <c r="G108" i="6" s="1"/>
  <c r="Q100" i="6"/>
  <c r="O100" i="6"/>
  <c r="M100" i="6"/>
  <c r="K100" i="6"/>
  <c r="R100" i="6" s="1"/>
  <c r="I100" i="6"/>
  <c r="G100" i="6"/>
  <c r="Q98" i="6"/>
  <c r="O98" i="6"/>
  <c r="M98" i="6"/>
  <c r="K98" i="6"/>
  <c r="I98" i="6"/>
  <c r="G98" i="6"/>
  <c r="Q96" i="6"/>
  <c r="O96" i="6"/>
  <c r="M96" i="6"/>
  <c r="K96" i="6"/>
  <c r="I96" i="6"/>
  <c r="G96" i="6"/>
  <c r="Q94" i="6"/>
  <c r="O94" i="6"/>
  <c r="M94" i="6"/>
  <c r="K94" i="6"/>
  <c r="I94" i="6"/>
  <c r="G94" i="6"/>
  <c r="R94" i="6" s="1"/>
  <c r="Q91" i="6"/>
  <c r="O91" i="6"/>
  <c r="M91" i="6"/>
  <c r="K91" i="6"/>
  <c r="I91" i="6"/>
  <c r="G91" i="6"/>
  <c r="Q90" i="6"/>
  <c r="Q92" i="6" s="1"/>
  <c r="O90" i="6"/>
  <c r="O92" i="6" s="1"/>
  <c r="M90" i="6"/>
  <c r="M92" i="6" s="1"/>
  <c r="K90" i="6"/>
  <c r="I90" i="6"/>
  <c r="I92" i="6" s="1"/>
  <c r="G90" i="6"/>
  <c r="G92" i="6" s="1"/>
  <c r="Q88" i="6"/>
  <c r="O88" i="6"/>
  <c r="M88" i="6"/>
  <c r="K88" i="6"/>
  <c r="I88" i="6"/>
  <c r="G88" i="6"/>
  <c r="Q86" i="6"/>
  <c r="O86" i="6"/>
  <c r="M86" i="6"/>
  <c r="K86" i="6"/>
  <c r="I86" i="6"/>
  <c r="G86" i="6"/>
  <c r="Q81" i="6"/>
  <c r="O81" i="6"/>
  <c r="M81" i="6"/>
  <c r="K81" i="6"/>
  <c r="I81" i="6"/>
  <c r="G81" i="6"/>
  <c r="Q77" i="6"/>
  <c r="O77" i="6"/>
  <c r="M77" i="6"/>
  <c r="K77" i="6"/>
  <c r="I77" i="6"/>
  <c r="G77" i="6"/>
  <c r="Q75" i="6"/>
  <c r="O75" i="6"/>
  <c r="M75" i="6"/>
  <c r="K75" i="6"/>
  <c r="I75" i="6"/>
  <c r="G75" i="6"/>
  <c r="Q72" i="6"/>
  <c r="O72" i="6"/>
  <c r="M72" i="6"/>
  <c r="K72" i="6"/>
  <c r="I72" i="6"/>
  <c r="R72" i="6" s="1"/>
  <c r="Q71" i="6"/>
  <c r="O71" i="6"/>
  <c r="M71" i="6"/>
  <c r="K71" i="6"/>
  <c r="R71" i="6" s="1"/>
  <c r="I71" i="6"/>
  <c r="Q70" i="6"/>
  <c r="O70" i="6"/>
  <c r="M70" i="6"/>
  <c r="K70" i="6"/>
  <c r="I70" i="6"/>
  <c r="Q69" i="6"/>
  <c r="O69" i="6"/>
  <c r="M69" i="6"/>
  <c r="K69" i="6"/>
  <c r="I69" i="6"/>
  <c r="Q68" i="6"/>
  <c r="O68" i="6"/>
  <c r="M68" i="6"/>
  <c r="K68" i="6"/>
  <c r="I68" i="6"/>
  <c r="R68" i="6" s="1"/>
  <c r="Q67" i="6"/>
  <c r="O67" i="6"/>
  <c r="M67" i="6"/>
  <c r="K67" i="6"/>
  <c r="K73" i="6" s="1"/>
  <c r="I67" i="6"/>
  <c r="Q66" i="6"/>
  <c r="O66" i="6"/>
  <c r="M66" i="6"/>
  <c r="K66" i="6"/>
  <c r="I66" i="6"/>
  <c r="Q61" i="6"/>
  <c r="O61" i="6"/>
  <c r="M61" i="6"/>
  <c r="K61" i="6"/>
  <c r="I61" i="6"/>
  <c r="G61" i="6"/>
  <c r="Q60" i="6"/>
  <c r="O60" i="6"/>
  <c r="O62" i="6" s="1"/>
  <c r="M60" i="6"/>
  <c r="M62" i="6" s="1"/>
  <c r="K60" i="6"/>
  <c r="I60" i="6"/>
  <c r="G60" i="6"/>
  <c r="G62" i="6" s="1"/>
  <c r="O59" i="6"/>
  <c r="Q58" i="6"/>
  <c r="O58" i="6"/>
  <c r="M58" i="6"/>
  <c r="M59" i="6" s="1"/>
  <c r="K58" i="6"/>
  <c r="I58" i="6"/>
  <c r="G58" i="6"/>
  <c r="Q57" i="6"/>
  <c r="Q59" i="6" s="1"/>
  <c r="O57" i="6"/>
  <c r="M57" i="6"/>
  <c r="K57" i="6"/>
  <c r="K59" i="6" s="1"/>
  <c r="I57" i="6"/>
  <c r="I59" i="6" s="1"/>
  <c r="G57" i="6"/>
  <c r="G59" i="6" s="1"/>
  <c r="Q53" i="6"/>
  <c r="O53" i="6"/>
  <c r="M53" i="6"/>
  <c r="K53" i="6"/>
  <c r="I53" i="6"/>
  <c r="G53" i="6"/>
  <c r="Q51" i="6"/>
  <c r="O51" i="6"/>
  <c r="M51" i="6"/>
  <c r="K51" i="6"/>
  <c r="I51" i="6"/>
  <c r="G51" i="6"/>
  <c r="M49" i="6"/>
  <c r="Q48" i="6"/>
  <c r="O48" i="6"/>
  <c r="M48" i="6"/>
  <c r="K48" i="6"/>
  <c r="I48" i="6"/>
  <c r="G48" i="6"/>
  <c r="Q47" i="6"/>
  <c r="Q49" i="6" s="1"/>
  <c r="O47" i="6"/>
  <c r="M47" i="6"/>
  <c r="K47" i="6"/>
  <c r="I47" i="6"/>
  <c r="I49" i="6" s="1"/>
  <c r="G47" i="6"/>
  <c r="Q45" i="6"/>
  <c r="O45" i="6"/>
  <c r="M45" i="6"/>
  <c r="K45" i="6"/>
  <c r="I45" i="6"/>
  <c r="G45" i="6"/>
  <c r="R45" i="6" s="1"/>
  <c r="Q43" i="6"/>
  <c r="O43" i="6"/>
  <c r="M43" i="6"/>
  <c r="K43" i="6"/>
  <c r="R43" i="6" s="1"/>
  <c r="I43" i="6"/>
  <c r="G43" i="6"/>
  <c r="Q41" i="6"/>
  <c r="O41" i="6"/>
  <c r="M41" i="6"/>
  <c r="K41" i="6"/>
  <c r="I41" i="6"/>
  <c r="G41" i="6"/>
  <c r="Q37" i="6"/>
  <c r="O37" i="6"/>
  <c r="M37" i="6"/>
  <c r="K37" i="6"/>
  <c r="I37" i="6"/>
  <c r="G37" i="6"/>
  <c r="Q35" i="6"/>
  <c r="O35" i="6"/>
  <c r="M35" i="6"/>
  <c r="K35" i="6"/>
  <c r="R35" i="6" s="1"/>
  <c r="I35" i="6"/>
  <c r="G35" i="6"/>
  <c r="Q34" i="6"/>
  <c r="Q36" i="6" s="1"/>
  <c r="O34" i="6"/>
  <c r="O36" i="6" s="1"/>
  <c r="M34" i="6"/>
  <c r="K34" i="6"/>
  <c r="I34" i="6"/>
  <c r="I36" i="6" s="1"/>
  <c r="G34" i="6"/>
  <c r="G36" i="6" s="1"/>
  <c r="O31" i="6"/>
  <c r="M31" i="6"/>
  <c r="K31" i="6"/>
  <c r="I31" i="6"/>
  <c r="R31" i="6" s="1"/>
  <c r="G31" i="6"/>
  <c r="O30" i="6"/>
  <c r="O32" i="6" s="1"/>
  <c r="M30" i="6"/>
  <c r="K30" i="6"/>
  <c r="K32" i="6" s="1"/>
  <c r="I30" i="6"/>
  <c r="G30" i="6"/>
  <c r="O27" i="6"/>
  <c r="M27" i="6"/>
  <c r="K27" i="6"/>
  <c r="I27" i="6"/>
  <c r="G27" i="6"/>
  <c r="O26" i="6"/>
  <c r="O28" i="6" s="1"/>
  <c r="M26" i="6"/>
  <c r="K26" i="6"/>
  <c r="K28" i="6" s="1"/>
  <c r="I26" i="6"/>
  <c r="G26" i="6"/>
  <c r="G28" i="6" s="1"/>
  <c r="Q23" i="6"/>
  <c r="O23" i="6"/>
  <c r="M23" i="6"/>
  <c r="K23" i="6"/>
  <c r="I23" i="6"/>
  <c r="G23" i="6"/>
  <c r="Q22" i="6"/>
  <c r="O22" i="6"/>
  <c r="M22" i="6"/>
  <c r="K22" i="6"/>
  <c r="I22" i="6"/>
  <c r="G22" i="6"/>
  <c r="Q21" i="6"/>
  <c r="O21" i="6"/>
  <c r="M21" i="6"/>
  <c r="K21" i="6"/>
  <c r="R21" i="6" s="1"/>
  <c r="I21" i="6"/>
  <c r="G21" i="6"/>
  <c r="Q20" i="6"/>
  <c r="O20" i="6"/>
  <c r="M20" i="6"/>
  <c r="K20" i="6"/>
  <c r="I20" i="6"/>
  <c r="G20" i="6"/>
  <c r="R20" i="6" s="1"/>
  <c r="Q19" i="6"/>
  <c r="O19" i="6"/>
  <c r="M19" i="6"/>
  <c r="K19" i="6"/>
  <c r="I19" i="6"/>
  <c r="G19" i="6"/>
  <c r="Q18" i="6"/>
  <c r="O18" i="6"/>
  <c r="M18" i="6"/>
  <c r="K18" i="6"/>
  <c r="I18" i="6"/>
  <c r="G18" i="6"/>
  <c r="Q17" i="6"/>
  <c r="O17" i="6"/>
  <c r="M17" i="6"/>
  <c r="M24" i="6" s="1"/>
  <c r="K17" i="6"/>
  <c r="K24" i="6" s="1"/>
  <c r="I17" i="6"/>
  <c r="G17" i="6"/>
  <c r="O14" i="6"/>
  <c r="M14" i="6"/>
  <c r="K14" i="6"/>
  <c r="I14" i="6"/>
  <c r="G14" i="6"/>
  <c r="O13" i="6"/>
  <c r="M13" i="6"/>
  <c r="K13" i="6"/>
  <c r="I13" i="6"/>
  <c r="G13" i="6"/>
  <c r="R13" i="6" s="1"/>
  <c r="O12" i="6"/>
  <c r="M12" i="6"/>
  <c r="K12" i="6"/>
  <c r="I12" i="6"/>
  <c r="G12" i="6"/>
  <c r="O10" i="6"/>
  <c r="M10" i="6"/>
  <c r="K10" i="6"/>
  <c r="I10" i="6"/>
  <c r="G10" i="6"/>
  <c r="R10" i="6" s="1"/>
  <c r="Q5" i="6"/>
  <c r="O5" i="6"/>
  <c r="M5" i="6"/>
  <c r="K5" i="6"/>
  <c r="I5" i="6"/>
  <c r="G5" i="6"/>
  <c r="Q4" i="6"/>
  <c r="Q6" i="6" s="1"/>
  <c r="O4" i="6"/>
  <c r="O6" i="6" s="1"/>
  <c r="M4" i="6"/>
  <c r="M6" i="6" s="1"/>
  <c r="K4" i="6"/>
  <c r="I4" i="6"/>
  <c r="I6" i="6" s="1"/>
  <c r="G4" i="6"/>
  <c r="G6" i="6" s="1"/>
  <c r="R14" i="8" l="1"/>
  <c r="R21" i="8"/>
  <c r="R27" i="8"/>
  <c r="R36" i="8"/>
  <c r="R51" i="8"/>
  <c r="R59" i="8"/>
  <c r="R67" i="8"/>
  <c r="R10" i="8"/>
  <c r="R13" i="8"/>
  <c r="R15" i="8" s="1"/>
  <c r="R26" i="8"/>
  <c r="R32" i="8"/>
  <c r="R42" i="8"/>
  <c r="R48" i="8"/>
  <c r="R52" i="8"/>
  <c r="R63" i="8"/>
  <c r="R19" i="8"/>
  <c r="R44" i="8"/>
  <c r="O53" i="8"/>
  <c r="R57" i="8"/>
  <c r="R65" i="8"/>
  <c r="R8" i="8"/>
  <c r="R9" i="8"/>
  <c r="M15" i="8"/>
  <c r="R17" i="8"/>
  <c r="R25" i="8"/>
  <c r="O28" i="8"/>
  <c r="R49" i="8"/>
  <c r="Q53" i="8"/>
  <c r="R61" i="8"/>
  <c r="P9" i="7"/>
  <c r="G119" i="6"/>
  <c r="O119" i="6"/>
  <c r="I24" i="6"/>
  <c r="Q24" i="6"/>
  <c r="I28" i="6"/>
  <c r="R27" i="6"/>
  <c r="M32" i="6"/>
  <c r="M36" i="6"/>
  <c r="R53" i="6"/>
  <c r="R61" i="6"/>
  <c r="O73" i="6"/>
  <c r="M73" i="6"/>
  <c r="R75" i="6"/>
  <c r="R86" i="6"/>
  <c r="R88" i="6"/>
  <c r="M119" i="6"/>
  <c r="R14" i="6"/>
  <c r="R18" i="6"/>
  <c r="G24" i="6"/>
  <c r="O24" i="6"/>
  <c r="R22" i="6"/>
  <c r="R23" i="6"/>
  <c r="R30" i="6"/>
  <c r="R34" i="6"/>
  <c r="R37" i="6"/>
  <c r="R41" i="6"/>
  <c r="G49" i="6"/>
  <c r="O49" i="6"/>
  <c r="K49" i="6"/>
  <c r="I62" i="6"/>
  <c r="Q62" i="6"/>
  <c r="R66" i="6"/>
  <c r="Q73" i="6"/>
  <c r="R69" i="6"/>
  <c r="R70" i="6"/>
  <c r="R96" i="6"/>
  <c r="R98" i="6"/>
  <c r="K108" i="6"/>
  <c r="R105" i="6"/>
  <c r="R106" i="6"/>
  <c r="K114" i="6"/>
  <c r="R112" i="6"/>
  <c r="R114" i="6" s="1"/>
  <c r="R113" i="6"/>
  <c r="K119" i="6"/>
  <c r="R5" i="6"/>
  <c r="M28" i="6"/>
  <c r="R28" i="6" s="1"/>
  <c r="I32" i="6"/>
  <c r="R51" i="6"/>
  <c r="R58" i="6"/>
  <c r="R77" i="6"/>
  <c r="R81" i="6"/>
  <c r="R91" i="6"/>
  <c r="P96" i="11"/>
  <c r="R4" i="10"/>
  <c r="R22" i="10"/>
  <c r="R29" i="10"/>
  <c r="R32" i="10"/>
  <c r="R36" i="10"/>
  <c r="R38" i="10"/>
  <c r="R40" i="10"/>
  <c r="I47" i="10"/>
  <c r="Q47" i="10"/>
  <c r="R51" i="10"/>
  <c r="R53" i="10"/>
  <c r="R56" i="10"/>
  <c r="R84" i="10"/>
  <c r="R85" i="10"/>
  <c r="R87" i="10"/>
  <c r="R88" i="10"/>
  <c r="R93" i="10"/>
  <c r="R97" i="10"/>
  <c r="R109" i="10"/>
  <c r="R131" i="10"/>
  <c r="R132" i="10"/>
  <c r="R46" i="10"/>
  <c r="M89" i="10"/>
  <c r="R13" i="10"/>
  <c r="R16" i="10"/>
  <c r="M30" i="10"/>
  <c r="I41" i="10"/>
  <c r="Q41" i="10"/>
  <c r="K47" i="10"/>
  <c r="R45" i="10"/>
  <c r="M57" i="10"/>
  <c r="R61" i="10"/>
  <c r="R71" i="10"/>
  <c r="I89" i="10"/>
  <c r="Q89" i="10"/>
  <c r="G103" i="10"/>
  <c r="O103" i="10"/>
  <c r="R117" i="10"/>
  <c r="R119" i="10"/>
  <c r="R121" i="10"/>
  <c r="K128" i="10"/>
  <c r="R126" i="10"/>
  <c r="R127" i="10"/>
  <c r="R11" i="10"/>
  <c r="R12" i="10"/>
  <c r="M18" i="10"/>
  <c r="R20" i="10"/>
  <c r="K26" i="10"/>
  <c r="R25" i="10"/>
  <c r="R39" i="10"/>
  <c r="M47" i="10"/>
  <c r="G57" i="10"/>
  <c r="O57" i="10"/>
  <c r="R77" i="10"/>
  <c r="R81" i="10"/>
  <c r="K89" i="10"/>
  <c r="R86" i="10"/>
  <c r="R95" i="10"/>
  <c r="R107" i="10"/>
  <c r="R112" i="10"/>
  <c r="R130" i="10"/>
  <c r="O133" i="10"/>
  <c r="P12" i="9"/>
  <c r="P45" i="9"/>
  <c r="M61" i="9"/>
  <c r="P55" i="9"/>
  <c r="I77" i="9"/>
  <c r="P85" i="9"/>
  <c r="K95" i="9"/>
  <c r="P97" i="9"/>
  <c r="P111" i="9"/>
  <c r="O138" i="9"/>
  <c r="P143" i="9"/>
  <c r="P160" i="9"/>
  <c r="P7" i="9"/>
  <c r="P8" i="9"/>
  <c r="P16" i="9"/>
  <c r="P24" i="9"/>
  <c r="P26" i="9"/>
  <c r="P37" i="9"/>
  <c r="P39" i="9" s="1"/>
  <c r="P46" i="9"/>
  <c r="P47" i="9" s="1"/>
  <c r="G61" i="9"/>
  <c r="O61" i="9"/>
  <c r="P52" i="9"/>
  <c r="P56" i="9"/>
  <c r="P60" i="9"/>
  <c r="K77" i="9"/>
  <c r="P75" i="9"/>
  <c r="P87" i="9"/>
  <c r="M95" i="9"/>
  <c r="P92" i="9"/>
  <c r="P101" i="9"/>
  <c r="P113" i="9"/>
  <c r="K138" i="9"/>
  <c r="P121" i="9"/>
  <c r="P125" i="9"/>
  <c r="P129" i="9"/>
  <c r="P133" i="9"/>
  <c r="P137" i="9"/>
  <c r="P144" i="9"/>
  <c r="P155" i="9"/>
  <c r="G166" i="9"/>
  <c r="O166" i="9"/>
  <c r="P170" i="9"/>
  <c r="P172" i="9"/>
  <c r="P174" i="9"/>
  <c r="P135" i="9"/>
  <c r="P13" i="9"/>
  <c r="P51" i="9"/>
  <c r="P59" i="9"/>
  <c r="P74" i="9"/>
  <c r="P91" i="9"/>
  <c r="I138" i="9"/>
  <c r="P120" i="9"/>
  <c r="P124" i="9"/>
  <c r="P128" i="9"/>
  <c r="P132" i="9"/>
  <c r="P136" i="9"/>
  <c r="P153" i="9"/>
  <c r="M166" i="9"/>
  <c r="P165" i="9"/>
  <c r="M14" i="9"/>
  <c r="K39" i="9"/>
  <c r="P38" i="9"/>
  <c r="M47" i="9"/>
  <c r="I61" i="9"/>
  <c r="P53" i="9"/>
  <c r="P57" i="9"/>
  <c r="P63" i="9"/>
  <c r="M77" i="9"/>
  <c r="P76" i="9"/>
  <c r="G95" i="9"/>
  <c r="O95" i="9"/>
  <c r="P93" i="9"/>
  <c r="P103" i="9"/>
  <c r="P115" i="9"/>
  <c r="M138" i="9"/>
  <c r="P122" i="9"/>
  <c r="P138" i="9" s="1"/>
  <c r="P126" i="9"/>
  <c r="P130" i="9"/>
  <c r="P134" i="9"/>
  <c r="P140" i="9"/>
  <c r="M145" i="9"/>
  <c r="K145" i="9"/>
  <c r="P147" i="9"/>
  <c r="I158" i="9"/>
  <c r="G158" i="9"/>
  <c r="O158" i="9"/>
  <c r="I166" i="9"/>
  <c r="P163" i="9"/>
  <c r="P5" i="7"/>
  <c r="P12" i="7"/>
  <c r="P21" i="7"/>
  <c r="P33" i="7"/>
  <c r="K47" i="7"/>
  <c r="P42" i="7"/>
  <c r="P46" i="7"/>
  <c r="K63" i="7"/>
  <c r="P61" i="7"/>
  <c r="G78" i="7"/>
  <c r="O78" i="7"/>
  <c r="P77" i="7"/>
  <c r="M96" i="7"/>
  <c r="P85" i="7"/>
  <c r="P89" i="7"/>
  <c r="P93" i="7"/>
  <c r="P107" i="7"/>
  <c r="P115" i="7"/>
  <c r="P35" i="7"/>
  <c r="M47" i="7"/>
  <c r="P43" i="7"/>
  <c r="P49" i="7"/>
  <c r="M63" i="7"/>
  <c r="P62" i="7"/>
  <c r="I78" i="7"/>
  <c r="P74" i="7"/>
  <c r="G96" i="7"/>
  <c r="O96" i="7"/>
  <c r="P86" i="7"/>
  <c r="P90" i="7"/>
  <c r="P94" i="7"/>
  <c r="I103" i="7"/>
  <c r="P101" i="7"/>
  <c r="P109" i="7"/>
  <c r="M116" i="7"/>
  <c r="P118" i="7"/>
  <c r="P7" i="7"/>
  <c r="P8" i="7"/>
  <c r="P14" i="7"/>
  <c r="P16" i="7"/>
  <c r="K25" i="7"/>
  <c r="P24" i="7"/>
  <c r="P39" i="7"/>
  <c r="G47" i="7"/>
  <c r="O47" i="7"/>
  <c r="P44" i="7"/>
  <c r="P53" i="7"/>
  <c r="P55" i="7"/>
  <c r="P59" i="7"/>
  <c r="P63" i="7" s="1"/>
  <c r="O63" i="7"/>
  <c r="P67" i="7"/>
  <c r="P75" i="7"/>
  <c r="I96" i="7"/>
  <c r="P83" i="7"/>
  <c r="P87" i="7"/>
  <c r="P91" i="7"/>
  <c r="P95" i="7"/>
  <c r="P102" i="7"/>
  <c r="P113" i="7"/>
  <c r="R18" i="10"/>
  <c r="R47" i="10"/>
  <c r="R128" i="10"/>
  <c r="R83" i="10"/>
  <c r="R111" i="10"/>
  <c r="R113" i="10" s="1"/>
  <c r="G128" i="10"/>
  <c r="G133" i="10"/>
  <c r="R28" i="10"/>
  <c r="R30" i="10" s="1"/>
  <c r="R10" i="10"/>
  <c r="G18" i="10"/>
  <c r="G41" i="10"/>
  <c r="G47" i="10"/>
  <c r="R55" i="10"/>
  <c r="R57" i="10" s="1"/>
  <c r="R101" i="10"/>
  <c r="R103" i="10" s="1"/>
  <c r="R24" i="10"/>
  <c r="R26" i="10" s="1"/>
  <c r="I14" i="9"/>
  <c r="G138" i="9"/>
  <c r="I39" i="9"/>
  <c r="P73" i="9"/>
  <c r="P89" i="9"/>
  <c r="P95" i="9" s="1"/>
  <c r="P142" i="9"/>
  <c r="P156" i="9"/>
  <c r="P162" i="9"/>
  <c r="P166" i="9" s="1"/>
  <c r="I47" i="9"/>
  <c r="P49" i="9"/>
  <c r="R7" i="8"/>
  <c r="I53" i="8"/>
  <c r="R53" i="8" s="1"/>
  <c r="G28" i="8"/>
  <c r="G15" i="8"/>
  <c r="P41" i="7"/>
  <c r="P73" i="7"/>
  <c r="P78" i="7" s="1"/>
  <c r="P82" i="7"/>
  <c r="P100" i="7"/>
  <c r="P114" i="7"/>
  <c r="P116" i="7" s="1"/>
  <c r="P23" i="7"/>
  <c r="P25" i="7" s="1"/>
  <c r="G63" i="7"/>
  <c r="R36" i="6"/>
  <c r="R15" i="6"/>
  <c r="R17" i="6"/>
  <c r="G32" i="6"/>
  <c r="R48" i="6"/>
  <c r="R57" i="6"/>
  <c r="R59" i="6" s="1"/>
  <c r="R19" i="6"/>
  <c r="K36" i="6"/>
  <c r="I73" i="6"/>
  <c r="R104" i="6"/>
  <c r="R108" i="6" s="1"/>
  <c r="R118" i="6"/>
  <c r="K6" i="6"/>
  <c r="R12" i="6"/>
  <c r="R26" i="6"/>
  <c r="K62" i="6"/>
  <c r="R67" i="6"/>
  <c r="K92" i="6"/>
  <c r="G114" i="6"/>
  <c r="R116" i="6"/>
  <c r="R119" i="6" s="1"/>
  <c r="R4" i="6"/>
  <c r="R6" i="6" s="1"/>
  <c r="R47" i="6"/>
  <c r="R49" i="6" s="1"/>
  <c r="R60" i="6"/>
  <c r="R62" i="6" s="1"/>
  <c r="R90" i="6"/>
  <c r="R92" i="6" s="1"/>
  <c r="R28" i="8" l="1"/>
  <c r="P10" i="7"/>
  <c r="R73" i="6"/>
  <c r="R32" i="6"/>
  <c r="R89" i="10"/>
  <c r="R133" i="10"/>
  <c r="R41" i="10"/>
  <c r="P77" i="9"/>
  <c r="P158" i="9"/>
  <c r="P61" i="9"/>
  <c r="P145" i="9"/>
  <c r="P14" i="9"/>
  <c r="P47" i="7"/>
  <c r="P103" i="7"/>
  <c r="P96" i="7"/>
  <c r="R24" i="6"/>
  <c r="O129" i="5" l="1"/>
  <c r="K129" i="5"/>
  <c r="O128" i="5"/>
  <c r="O120" i="5"/>
  <c r="K120" i="5"/>
  <c r="G120" i="5"/>
  <c r="O118" i="5"/>
  <c r="K118" i="5"/>
  <c r="G118" i="5"/>
  <c r="O117" i="5"/>
  <c r="K117" i="5"/>
  <c r="G117" i="5"/>
  <c r="O116" i="5"/>
  <c r="K116" i="5"/>
  <c r="G116" i="5"/>
  <c r="O100" i="5"/>
  <c r="K100" i="5"/>
  <c r="O90" i="5"/>
  <c r="K90" i="5"/>
  <c r="G90" i="5"/>
  <c r="K86" i="5"/>
  <c r="O38" i="5"/>
  <c r="O36" i="5"/>
  <c r="K36" i="5"/>
  <c r="G36" i="5"/>
  <c r="O33" i="5"/>
  <c r="K33" i="5"/>
  <c r="G33" i="5"/>
  <c r="K21" i="5"/>
  <c r="G21" i="5"/>
  <c r="K20" i="5"/>
  <c r="K16" i="5"/>
  <c r="O14" i="5"/>
  <c r="K14" i="5"/>
  <c r="G14" i="5"/>
  <c r="O13" i="5"/>
  <c r="K13" i="5"/>
  <c r="G13" i="5"/>
  <c r="O12" i="5"/>
  <c r="K12" i="5"/>
  <c r="G12" i="5"/>
  <c r="O10" i="5"/>
  <c r="K10" i="5"/>
  <c r="G10" i="5"/>
  <c r="O9" i="5"/>
  <c r="K9" i="5"/>
  <c r="G9" i="5"/>
  <c r="G31" i="1" l="1"/>
  <c r="G19" i="1"/>
  <c r="G7" i="1"/>
  <c r="G8" i="1"/>
  <c r="G9" i="1"/>
  <c r="G11" i="1"/>
  <c r="G12" i="1"/>
  <c r="G13" i="1"/>
  <c r="G14" i="1"/>
  <c r="G20" i="1"/>
  <c r="G30" i="1"/>
  <c r="G32" i="1"/>
  <c r="G33" i="1"/>
  <c r="G34" i="1"/>
  <c r="G35" i="1"/>
  <c r="G41" i="1"/>
  <c r="G58" i="1"/>
  <c r="G69" i="1"/>
  <c r="G74" i="1"/>
  <c r="G81" i="1"/>
  <c r="G86" i="1"/>
  <c r="G89" i="1"/>
  <c r="G99" i="1"/>
  <c r="G103" i="1"/>
  <c r="G108" i="1"/>
  <c r="G109" i="1"/>
  <c r="G115" i="1"/>
  <c r="G116" i="1"/>
  <c r="G117" i="1"/>
  <c r="G118" i="1"/>
  <c r="G119" i="1"/>
  <c r="G121" i="1"/>
  <c r="G122" i="1"/>
  <c r="G125" i="1"/>
  <c r="G128" i="1"/>
  <c r="G129" i="1"/>
  <c r="G131" i="1"/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2" i="2"/>
</calcChain>
</file>

<file path=xl/comments1.xml><?xml version="1.0" encoding="utf-8"?>
<comments xmlns="http://schemas.openxmlformats.org/spreadsheetml/2006/main">
  <authors>
    <author>Usuario de Windows</author>
  </authors>
  <commentList>
    <comment ref="C172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No tenían compromiso de integrar, pero integraron.</t>
        </r>
      </text>
    </comment>
  </commentList>
</comments>
</file>

<file path=xl/sharedStrings.xml><?xml version="1.0" encoding="utf-8"?>
<sst xmlns="http://schemas.openxmlformats.org/spreadsheetml/2006/main" count="4907" uniqueCount="900">
  <si>
    <t>4-E012</t>
  </si>
  <si>
    <t>4-E015</t>
  </si>
  <si>
    <t>4-U007</t>
  </si>
  <si>
    <t>6-F001</t>
  </si>
  <si>
    <t>6-F002</t>
  </si>
  <si>
    <t>6-F010</t>
  </si>
  <si>
    <t>6-F017</t>
  </si>
  <si>
    <t>6-F029</t>
  </si>
  <si>
    <t>6-F030</t>
  </si>
  <si>
    <t>6-F035</t>
  </si>
  <si>
    <t>6-S265</t>
  </si>
  <si>
    <t>6-U010</t>
  </si>
  <si>
    <t>8-S240</t>
  </si>
  <si>
    <t>8-S257</t>
  </si>
  <si>
    <t>8-S259</t>
  </si>
  <si>
    <t>8-S260</t>
  </si>
  <si>
    <t>8-S261</t>
  </si>
  <si>
    <t>8-S262</t>
  </si>
  <si>
    <t>8-S263</t>
  </si>
  <si>
    <t>8-S266</t>
  </si>
  <si>
    <t>8-U002</t>
  </si>
  <si>
    <t>8-U009</t>
  </si>
  <si>
    <t>8-U013</t>
  </si>
  <si>
    <t>9-S071</t>
  </si>
  <si>
    <t>9-U001</t>
  </si>
  <si>
    <t>10-F003</t>
  </si>
  <si>
    <t>10-R005</t>
  </si>
  <si>
    <t>10-S020</t>
  </si>
  <si>
    <t>10-S021</t>
  </si>
  <si>
    <t xml:space="preserve">10-S151 </t>
  </si>
  <si>
    <t>10-S220</t>
  </si>
  <si>
    <t>10-U004</t>
  </si>
  <si>
    <t>11-E009</t>
  </si>
  <si>
    <t>11-E021</t>
  </si>
  <si>
    <t>11-E064</t>
  </si>
  <si>
    <t>11-E066</t>
  </si>
  <si>
    <t>11-S221</t>
  </si>
  <si>
    <t>11-S243</t>
  </si>
  <si>
    <t>11-S244</t>
  </si>
  <si>
    <t>11-S247</t>
  </si>
  <si>
    <t>11-S267</t>
  </si>
  <si>
    <t>11-S269</t>
  </si>
  <si>
    <t>11-S270</t>
  </si>
  <si>
    <t>11-S271</t>
  </si>
  <si>
    <t>11-U006</t>
  </si>
  <si>
    <t>11-U040</t>
  </si>
  <si>
    <t>11-U077</t>
  </si>
  <si>
    <t>11-U079</t>
  </si>
  <si>
    <t>11-U080</t>
  </si>
  <si>
    <t>11-U081</t>
  </si>
  <si>
    <t>11-U082</t>
  </si>
  <si>
    <t>12-E025</t>
  </si>
  <si>
    <t>12-G004.</t>
  </si>
  <si>
    <t>12-S039</t>
  </si>
  <si>
    <t>12-S200</t>
  </si>
  <si>
    <t>12-S201</t>
  </si>
  <si>
    <t>12-S202</t>
  </si>
  <si>
    <t>12-S251</t>
  </si>
  <si>
    <t>12-S272</t>
  </si>
  <si>
    <t>12-U005</t>
  </si>
  <si>
    <t>12-U008</t>
  </si>
  <si>
    <t>12-U009</t>
  </si>
  <si>
    <t>14-S043</t>
  </si>
  <si>
    <t>15-S177</t>
  </si>
  <si>
    <t>15-S213</t>
  </si>
  <si>
    <t>15-S254</t>
  </si>
  <si>
    <t>15-S255</t>
  </si>
  <si>
    <t>15-S273</t>
  </si>
  <si>
    <t>15-S274</t>
  </si>
  <si>
    <t>15-U001</t>
  </si>
  <si>
    <t>15-U003</t>
  </si>
  <si>
    <t>15-E002</t>
  </si>
  <si>
    <t>16-E005</t>
  </si>
  <si>
    <t>16-S046</t>
  </si>
  <si>
    <t>16-S071</t>
  </si>
  <si>
    <t>16-S074</t>
  </si>
  <si>
    <t>16-S217</t>
  </si>
  <si>
    <t>16-S219</t>
  </si>
  <si>
    <t>16-U001</t>
  </si>
  <si>
    <t>16-U007</t>
  </si>
  <si>
    <t>16-U008</t>
  </si>
  <si>
    <t>16-U015</t>
  </si>
  <si>
    <t>16-U020</t>
  </si>
  <si>
    <t>16-U022</t>
  </si>
  <si>
    <t>16-U025</t>
  </si>
  <si>
    <t>16-U035</t>
  </si>
  <si>
    <t>20-S017</t>
  </si>
  <si>
    <t>20-S052</t>
  </si>
  <si>
    <t>20-S057</t>
  </si>
  <si>
    <t>20-S061</t>
  </si>
  <si>
    <t>20-S065</t>
  </si>
  <si>
    <t>20-S070</t>
  </si>
  <si>
    <t>20-S071</t>
  </si>
  <si>
    <t>20-S072</t>
  </si>
  <si>
    <t>20-S155</t>
  </si>
  <si>
    <t>20-S174</t>
  </si>
  <si>
    <t>20-S176</t>
  </si>
  <si>
    <t>20-S241</t>
  </si>
  <si>
    <t>20-U008</t>
  </si>
  <si>
    <t>20-U009</t>
  </si>
  <si>
    <t>21-S248</t>
  </si>
  <si>
    <t>25-U001</t>
  </si>
  <si>
    <t>38-E003</t>
  </si>
  <si>
    <t>38-U003</t>
  </si>
  <si>
    <t>38-F002</t>
  </si>
  <si>
    <t>38-S190</t>
  </si>
  <si>
    <t>38-S191</t>
  </si>
  <si>
    <t>38-S192</t>
  </si>
  <si>
    <t>38-S236</t>
  </si>
  <si>
    <t>38-S278</t>
  </si>
  <si>
    <t>47-U011</t>
  </si>
  <si>
    <t>47-S010</t>
  </si>
  <si>
    <t>47-S178</t>
  </si>
  <si>
    <t>47-S179</t>
  </si>
  <si>
    <t>47-S249</t>
  </si>
  <si>
    <t>Ramo</t>
  </si>
  <si>
    <t>Modalidad</t>
  </si>
  <si>
    <t>Clave</t>
  </si>
  <si>
    <t>Nombre del Pp</t>
  </si>
  <si>
    <t>E</t>
  </si>
  <si>
    <t>E012</t>
  </si>
  <si>
    <t>Registro e Identificación de Población (Subsidio a Entidades Federativas)</t>
  </si>
  <si>
    <t>E015</t>
  </si>
  <si>
    <t>Promover la Atención y Prevención de la Violencia Contra las Mujeres</t>
  </si>
  <si>
    <t>U</t>
  </si>
  <si>
    <t>U004</t>
  </si>
  <si>
    <t>Otorgamiento de Subsidios para la Implementación de la Reforma al Sistema de Justicia Penal</t>
  </si>
  <si>
    <t>U006</t>
  </si>
  <si>
    <t>Programa Nacional de Prevención del Delito</t>
  </si>
  <si>
    <t>U007</t>
  </si>
  <si>
    <t>Subsidios en Materia de Seguridad Pública</t>
  </si>
  <si>
    <t>F</t>
  </si>
  <si>
    <t>F001</t>
  </si>
  <si>
    <t>Garantías Líquidas</t>
  </si>
  <si>
    <t>F002</t>
  </si>
  <si>
    <t>Capacitación para Productores e Intermediarios Financieros Rurales</t>
  </si>
  <si>
    <t>F010</t>
  </si>
  <si>
    <t xml:space="preserve">Inversión de Capital de Riesgo </t>
  </si>
  <si>
    <t>F017</t>
  </si>
  <si>
    <t xml:space="preserve">Apoyos a los Sectores Pesquero y Rural </t>
  </si>
  <si>
    <t>F029</t>
  </si>
  <si>
    <t>Apoyo a Unidades de Promoción de Crédito</t>
  </si>
  <si>
    <t>F030</t>
  </si>
  <si>
    <t>Reducción de Costos de Acceso al Crédito</t>
  </si>
  <si>
    <t>F035</t>
  </si>
  <si>
    <t>Programa de Inclusión Financiera</t>
  </si>
  <si>
    <t>S</t>
  </si>
  <si>
    <t>S265</t>
  </si>
  <si>
    <t>Programa de Aseguramiento Agropecuario</t>
  </si>
  <si>
    <t>U010</t>
  </si>
  <si>
    <t>Fortalecimiento del Sector de Ahorro y Crédito Popular y Cooperativo</t>
  </si>
  <si>
    <t>L</t>
  </si>
  <si>
    <t>L001</t>
  </si>
  <si>
    <t>Desarrollo y Aplicación de Programas Educativos en Materia Agropecuaria</t>
  </si>
  <si>
    <t>S240</t>
  </si>
  <si>
    <t>Programa de Concurrencia con las Entidades Federativas</t>
  </si>
  <si>
    <t>S257</t>
  </si>
  <si>
    <t>Programa de Productividad y Competitividad Agroalimentaria</t>
  </si>
  <si>
    <t>S258</t>
  </si>
  <si>
    <t>Programa de Productividad Rural</t>
  </si>
  <si>
    <t>S259</t>
  </si>
  <si>
    <t>Programa de Fomento a la Agricultura</t>
  </si>
  <si>
    <t>S260</t>
  </si>
  <si>
    <t>Programa de Fomento Ganadero</t>
  </si>
  <si>
    <t>S261</t>
  </si>
  <si>
    <t>Programa  de Fomento a la Productividad Pesquera y Acuícola</t>
  </si>
  <si>
    <t>S262</t>
  </si>
  <si>
    <t>Programa de Comercialización y Desarrollo de Mercados</t>
  </si>
  <si>
    <t>S263</t>
  </si>
  <si>
    <t>Programa Sanidad e Inocuidad Agroalimentaria</t>
  </si>
  <si>
    <t>S266</t>
  </si>
  <si>
    <t>Programa de Apoyos a Pequeños Productores</t>
  </si>
  <si>
    <t>U002</t>
  </si>
  <si>
    <t>Programa de Acciones Complementarias para Mejorar las Sanidades</t>
  </si>
  <si>
    <t>U013</t>
  </si>
  <si>
    <t>Vinculación Productiva</t>
  </si>
  <si>
    <t>U017</t>
  </si>
  <si>
    <t xml:space="preserve">Sistema Nacional de Información para el Desarrollo Rural Sustentable </t>
  </si>
  <si>
    <t>S071</t>
  </si>
  <si>
    <t>Programa de Empleo Temporal PET</t>
  </si>
  <si>
    <t>U001</t>
  </si>
  <si>
    <t>Programa de Subsidios al Transporte Ferroviario de Pasajeros</t>
  </si>
  <si>
    <t>F003</t>
  </si>
  <si>
    <t>Promoción del Comercio Exterior y Atracción de Inversión Extranjera Directa</t>
  </si>
  <si>
    <t>R</t>
  </si>
  <si>
    <t>R002</t>
  </si>
  <si>
    <t>Fondo Proaudivisual</t>
  </si>
  <si>
    <t>R005</t>
  </si>
  <si>
    <t>Fideicomiso de Capital Emprendedor</t>
  </si>
  <si>
    <t>S020</t>
  </si>
  <si>
    <t>Fondo Nacional Emprendedor</t>
  </si>
  <si>
    <t>S021</t>
  </si>
  <si>
    <t>Programa Nacional de Financiamiento al Microempresario y a la Mujer Rural</t>
  </si>
  <si>
    <t xml:space="preserve">S151 </t>
  </si>
  <si>
    <t>Programa para el Desarrollo de la Industria de Software (PROSOFT) y la Innovación</t>
  </si>
  <si>
    <t>S220</t>
  </si>
  <si>
    <t>Programa para la Productividad y la Competitividad Industrial</t>
  </si>
  <si>
    <t>Proyectos para la Atracción de Inversión Extranjera Estratégica</t>
  </si>
  <si>
    <t>E009</t>
  </si>
  <si>
    <t>Programa de Formación de Recursos Humanos basada en Competencias</t>
  </si>
  <si>
    <t>E021</t>
  </si>
  <si>
    <t>Investigación Científica y Desarrollo Tecnológico</t>
  </si>
  <si>
    <t>E022</t>
  </si>
  <si>
    <t>Servicios Cinematográficos</t>
  </si>
  <si>
    <t>E064</t>
  </si>
  <si>
    <t>Educación para Adultos (INEA)</t>
  </si>
  <si>
    <t>E066</t>
  </si>
  <si>
    <t>Educación Inicial y Básica Comunitaria</t>
  </si>
  <si>
    <t>S221</t>
  </si>
  <si>
    <t>Escuelas de Tiempo Completo</t>
  </si>
  <si>
    <t>S243</t>
  </si>
  <si>
    <t>Programa Nacional de Becas</t>
  </si>
  <si>
    <t>S244</t>
  </si>
  <si>
    <t>Programa para la Inclusión y la Equidad Educativa</t>
  </si>
  <si>
    <t>S247</t>
  </si>
  <si>
    <t>Programa para el Desarrollo Profesional Docente</t>
  </si>
  <si>
    <t>S267</t>
  </si>
  <si>
    <t>Fortalecimiento de la Calidad Educativa</t>
  </si>
  <si>
    <t>S268</t>
  </si>
  <si>
    <t xml:space="preserve">Programa de Apoyos a la Cultura </t>
  </si>
  <si>
    <t>S269</t>
  </si>
  <si>
    <t>Cultura Física y Deporte</t>
  </si>
  <si>
    <t>S271</t>
  </si>
  <si>
    <t>Programa Nacional de Convivencia Escolar</t>
  </si>
  <si>
    <t>Subsidios para Organismos Descentralizados Estatales</t>
  </si>
  <si>
    <t>U079</t>
  </si>
  <si>
    <t>Expansión de la Educación Media Superior y Superior</t>
  </si>
  <si>
    <t>U080</t>
  </si>
  <si>
    <t>Apoyo a Centros y Organizaciones de Educación</t>
  </si>
  <si>
    <t>U081</t>
  </si>
  <si>
    <t>Apoyo para la Atención a Problemas Estructurales de las UPES</t>
  </si>
  <si>
    <t xml:space="preserve">E010 </t>
  </si>
  <si>
    <t>Formación y Capacitación de Recursos Humanos para la Salud</t>
  </si>
  <si>
    <t>E025</t>
  </si>
  <si>
    <t>Prevención y Atención contra las Adicciones</t>
  </si>
  <si>
    <t>G</t>
  </si>
  <si>
    <t>G004.</t>
  </si>
  <si>
    <t>Protección Contra Riesgos Sanitarios.</t>
  </si>
  <si>
    <t>S200</t>
  </si>
  <si>
    <t>Fortalecimiento a la Atención Médica</t>
  </si>
  <si>
    <t>S201</t>
  </si>
  <si>
    <t>Seguro Médico Siglo XXI</t>
  </si>
  <si>
    <t>S202</t>
  </si>
  <si>
    <t>Calidad en la Atención Médica</t>
  </si>
  <si>
    <t>S251</t>
  </si>
  <si>
    <t>Programa de Desarrollo Comunitario "Comunidad DIFerente"</t>
  </si>
  <si>
    <t>S272</t>
  </si>
  <si>
    <t>Apoyos para la Protección de las Personas en Estado de Necesidad</t>
  </si>
  <si>
    <t>U005</t>
  </si>
  <si>
    <t>Seguro Popular/Sistema de Protección Social en Salud</t>
  </si>
  <si>
    <t>S043</t>
  </si>
  <si>
    <t>Programa de Apoyo al Empleo (PAE)</t>
  </si>
  <si>
    <t>S177</t>
  </si>
  <si>
    <t>Programa de Acceso al Financiamiento para Soluciones Habitacionales</t>
  </si>
  <si>
    <t>S274</t>
  </si>
  <si>
    <t>Programa de Apoyo a la Vivienda</t>
  </si>
  <si>
    <t>Regularización y Registro de Actos Jurídicos Agrarios</t>
  </si>
  <si>
    <t>U003</t>
  </si>
  <si>
    <t>Programa de Modernización de los Registros Públicos de la Propiedad y Catastros.</t>
  </si>
  <si>
    <t>E002</t>
  </si>
  <si>
    <t>Atención  a Conflictos Sociales en el Medio Rural</t>
  </si>
  <si>
    <t>E005</t>
  </si>
  <si>
    <t>Capacitación Ambiental y Desarrollo Sustentable - Cultura del Agua</t>
  </si>
  <si>
    <t>S046</t>
  </si>
  <si>
    <t>Programa de Conservación para el Desarrollo Sostenible</t>
  </si>
  <si>
    <t>S219</t>
  </si>
  <si>
    <t xml:space="preserve">Apoyos para el Desarrollo Forestal Sustentable </t>
  </si>
  <si>
    <t>Devolución de Aprovechamientos</t>
  </si>
  <si>
    <t>U015</t>
  </si>
  <si>
    <t xml:space="preserve">Programa de Desarrollo Organizacional de los Consejos de Cuenca </t>
  </si>
  <si>
    <t>U020</t>
  </si>
  <si>
    <t>Conservación y Aprovechamiento Sustentable de la Vida Silvestre</t>
  </si>
  <si>
    <t>U022</t>
  </si>
  <si>
    <t>Programa Hacia la Igualdad y la Sustentabilidad Ambiental</t>
  </si>
  <si>
    <t>U025</t>
  </si>
  <si>
    <t xml:space="preserve">Programa de Recuperación y Repoblación de Especies en Riesgo </t>
  </si>
  <si>
    <t>U035</t>
  </si>
  <si>
    <t xml:space="preserve">Programa de Manejo de Áreas Naturales Protegidas </t>
  </si>
  <si>
    <t>S017</t>
  </si>
  <si>
    <t>Programa de Fomento a la Economía Social</t>
  </si>
  <si>
    <t>S052</t>
  </si>
  <si>
    <t>Programa de Abasto Social de Leche a cargo de Liconsa, S.A. de C.V.</t>
  </si>
  <si>
    <t>S057</t>
  </si>
  <si>
    <t>Programas del Fondo Nacional de Fomento a las Artesanías (FONART)</t>
  </si>
  <si>
    <t>S061</t>
  </si>
  <si>
    <t xml:space="preserve">Programa 3x1 para Migrantes </t>
  </si>
  <si>
    <t>S065</t>
  </si>
  <si>
    <t xml:space="preserve">Programa de Atención a Jornaleros Agrícolas </t>
  </si>
  <si>
    <t>S070</t>
  </si>
  <si>
    <t xml:space="preserve">Programa de Coinversión Social </t>
  </si>
  <si>
    <t>S072</t>
  </si>
  <si>
    <t xml:space="preserve">PROSPERA Programa de Inclusión Social </t>
  </si>
  <si>
    <t>S155</t>
  </si>
  <si>
    <t>Programa de Apoyo a las Instancias de Mujeres en las Entidades Federativas (PAIMEF)</t>
  </si>
  <si>
    <t>S174</t>
  </si>
  <si>
    <t xml:space="preserve">Programa de Estancias Infantiles para Apoyar a Madres Trabajadoras </t>
  </si>
  <si>
    <t>S176</t>
  </si>
  <si>
    <t>Pensión para Adultos Mayores</t>
  </si>
  <si>
    <t>S241</t>
  </si>
  <si>
    <t xml:space="preserve">Seguro de Vida para Jefas de Familia </t>
  </si>
  <si>
    <t>U008</t>
  </si>
  <si>
    <t>Subsidio a Programas para Jóvenes</t>
  </si>
  <si>
    <t>U009</t>
  </si>
  <si>
    <t xml:space="preserve">Comedores Comunitarios </t>
  </si>
  <si>
    <t>S248</t>
  </si>
  <si>
    <t xml:space="preserve">Programa de Desarrollo Regional  Turístico Sustentable y Pueblos Mágicos </t>
  </si>
  <si>
    <t>Becas para la Población Atendida por el Sector Educativo</t>
  </si>
  <si>
    <t>E003</t>
  </si>
  <si>
    <t xml:space="preserve">Investigación Científica, Desarrollo e Innovación </t>
  </si>
  <si>
    <t>Innovación Tecnológica para Incrementar la Productividad de las Empresas</t>
  </si>
  <si>
    <t>Apoyos para Actividades Científicas, Tecnológicas y de Innovación</t>
  </si>
  <si>
    <t>S190</t>
  </si>
  <si>
    <t>Becas de Posgrado y Apoyos a la Calidad</t>
  </si>
  <si>
    <t>S191</t>
  </si>
  <si>
    <t>Sistema Nacional de Investigadores</t>
  </si>
  <si>
    <t>S192</t>
  </si>
  <si>
    <t>Fortalecimiento Sectorial de las Capacidades Científicas, Tecnológicas y de Innovación</t>
  </si>
  <si>
    <t>S236</t>
  </si>
  <si>
    <t>Fortalecimiento de la Infraestructura Científica y Tecnológica</t>
  </si>
  <si>
    <t>S278</t>
  </si>
  <si>
    <t>Fomento Regional de las Capacidades Científicas, Tecnológicas y de Innovación</t>
  </si>
  <si>
    <t>U011</t>
  </si>
  <si>
    <t>Programa de Derechos Indígenas</t>
  </si>
  <si>
    <t>S010</t>
  </si>
  <si>
    <t>Fortalecimiento a la Transversalidad de la Perspectiva de Género</t>
  </si>
  <si>
    <t>S178</t>
  </si>
  <si>
    <t>Programa de Apoyo a la Educación Indígena</t>
  </si>
  <si>
    <t>S179</t>
  </si>
  <si>
    <t>Programa de Infraestructura Indígena</t>
  </si>
  <si>
    <t>S249</t>
  </si>
  <si>
    <t>Programa para Mejoramiento de la Producción y Productividad Indígena</t>
  </si>
  <si>
    <t>S038</t>
  </si>
  <si>
    <t>Programa IMSS-PROSPERA</t>
  </si>
  <si>
    <t>Seguro Social a Cañeros</t>
  </si>
  <si>
    <t>Régimen de Incorporación</t>
  </si>
  <si>
    <t>50-S038</t>
  </si>
  <si>
    <t>50-U001</t>
  </si>
  <si>
    <t>50-U002</t>
  </si>
  <si>
    <t>PROGRAMA</t>
  </si>
  <si>
    <t>TOTAL</t>
  </si>
  <si>
    <t>20-S053</t>
  </si>
  <si>
    <t>47-P010</t>
  </si>
  <si>
    <t>8-E001</t>
  </si>
  <si>
    <t>12-E041</t>
  </si>
  <si>
    <t>12-G005</t>
  </si>
  <si>
    <t>12-P013</t>
  </si>
  <si>
    <t>12-P018</t>
  </si>
  <si>
    <t>48-S243</t>
  </si>
  <si>
    <t>48-S268</t>
  </si>
  <si>
    <t>N/A</t>
  </si>
  <si>
    <t>8-U004</t>
  </si>
  <si>
    <t>Secretaría de la Función Pública
Subsecretaría de Control y Auditoría de la Gestión Pública 
Unidad de Control y Evaluación de la Gestión Pública</t>
  </si>
  <si>
    <t>GOBERNACIÓN</t>
  </si>
  <si>
    <t>HACIENDA Y CRÉDITO PÚBLICO</t>
  </si>
  <si>
    <t>AGRICULTURA, GANADERÍA, DESARROLLO RURAL, PESCA Y ALIMENTACIÓN</t>
  </si>
  <si>
    <t>COMUNICACIONES Y TRANSPORTES</t>
  </si>
  <si>
    <t>ECONOMÍA</t>
  </si>
  <si>
    <t>EDUCACIÓN PÚBLICA</t>
  </si>
  <si>
    <t>SALUD</t>
  </si>
  <si>
    <t>TRABAJO Y PREVISIÓN SOCIAL</t>
  </si>
  <si>
    <t>DESARROLLO, AGRARIO, TERRITORIAL Y URBANO</t>
  </si>
  <si>
    <t>MEDIO AMBIENTE Y RECURSOS NATURALES</t>
  </si>
  <si>
    <t>DESARROLLO SOCIAL</t>
  </si>
  <si>
    <t>TURISMO</t>
  </si>
  <si>
    <t>PREVENSIÓN Y APORTACIONES PARA LOS SISTEMAS DE EDUCACIÓN BÁSICA, NORMAL, TECNOLÓGICA Y DE ADULTOS.</t>
  </si>
  <si>
    <t>CONSEJO NACIONAL DE CIENCIA Y TECNOLOGÍA</t>
  </si>
  <si>
    <t xml:space="preserve">NO SECTORIZADAS </t>
  </si>
  <si>
    <t>CULTURA</t>
  </si>
  <si>
    <t>INSTITUTO MEXICANO DEL SEGURO SOCIAL</t>
  </si>
  <si>
    <t>NOMBRE DEL PROGRAMA</t>
  </si>
  <si>
    <t>Inversión de Capital de Riesgo</t>
  </si>
  <si>
    <t>Programa de Concurrencia con las Entidades Federativas, PCEF.</t>
  </si>
  <si>
    <t>Fomento a la Agricultura</t>
  </si>
  <si>
    <t>Programa de Fomento a la Productividad Pesquera y Acuícola</t>
  </si>
  <si>
    <t>Programa de Sanidad e Inocuidad Agroalimentaria</t>
  </si>
  <si>
    <t>Apoyos a Pequeños Productores</t>
  </si>
  <si>
    <t>Acciones complementarias para mejorar las Sanidades</t>
  </si>
  <si>
    <t>Sistema Nacional de Investigación Agrícola</t>
  </si>
  <si>
    <t>Fomento de la Ganadería y Normalización de la Calidad de los Productos Pecuarios</t>
  </si>
  <si>
    <t>Programa de Empleo Temporal</t>
  </si>
  <si>
    <t xml:space="preserve"> Prestación de Servicios de Educación Inicial y Básica Comunitaria</t>
  </si>
  <si>
    <t xml:space="preserve">Programa para la Inclusión y la Equidad Educativa </t>
  </si>
  <si>
    <t xml:space="preserve">Programa para el Desarrollo Profesional Docente </t>
  </si>
  <si>
    <t>Programa Nacional de Inglés</t>
  </si>
  <si>
    <t>Subsidios Federales para Organismos Descentralizados Estatales</t>
  </si>
  <si>
    <t>Carrera Docente en UPES</t>
  </si>
  <si>
    <t>Programa de Inclusión y Alfabetización Digital</t>
  </si>
  <si>
    <t>Programa de Expansión de la Educación Media Superior y Superior</t>
  </si>
  <si>
    <t>Apoyos a Centros y Organizaciones de Educación</t>
  </si>
  <si>
    <t>Apoyos para la Atención a Problemas Estructurales de las UPES</t>
  </si>
  <si>
    <t>Programa de la Reforma Educativa</t>
  </si>
  <si>
    <t>Protección y Restitución de los Derechos de las Niñas, Niños y Adolecentes.</t>
  </si>
  <si>
    <t>Regulación y Vigilancia de Establecimientos y Servicios de Atención Médica</t>
  </si>
  <si>
    <t>Asistencia Social y Protección al Paciente</t>
  </si>
  <si>
    <t>Prevención y Control de Enfermedades</t>
  </si>
  <si>
    <t>Programa de Atención a Personas con Discapacidad</t>
  </si>
  <si>
    <t>Seguro Popular</t>
  </si>
  <si>
    <t>Prevención y Control de Sobrepeso, Obesidad y Diabetes</t>
  </si>
  <si>
    <t>Vigilancia Epidemiológica</t>
  </si>
  <si>
    <t>Fortalecimiento de los Servicios Estatales de Salud</t>
  </si>
  <si>
    <t>Programa de Atención  de Conflictos Agrarios</t>
  </si>
  <si>
    <t xml:space="preserve">Programa para Regularizar Asentamientos Humanos Irregulares
</t>
  </si>
  <si>
    <t>Programa de Prevención de Riesgos</t>
  </si>
  <si>
    <t xml:space="preserve">Consolidación de Reservas Urbanas </t>
  </si>
  <si>
    <t>Programa de Infraestructura</t>
  </si>
  <si>
    <t xml:space="preserve">Capacitación Ambiental y Desarrollo Sustentable </t>
  </si>
  <si>
    <t>Programa de Agua Potable, Drenaje y Tratamiento</t>
  </si>
  <si>
    <t>Programa de Apoyo a la Infraestructura Hidroagrícola</t>
  </si>
  <si>
    <t>Programa de Devolución de Derechos</t>
  </si>
  <si>
    <t>Saneamiento de Aguas Residuales</t>
  </si>
  <si>
    <t>Programa de Abasto Social de Leche a Cargo de Liconsa, S.A. de C.V.</t>
  </si>
  <si>
    <t>Programa de Abasto Rural a Cargo de Diconsa, S.A. de C.V.</t>
  </si>
  <si>
    <t>Programa de Empleo Temporal
 PET</t>
  </si>
  <si>
    <t xml:space="preserve">Subsidio a Programas para Jóvenes.
</t>
  </si>
  <si>
    <t>Becas para la Población Atendida por el Sector Educativo.</t>
  </si>
  <si>
    <t xml:space="preserve">Fortalecimiento de la Igualdad Sustantiva entre Mujeres y Hombres </t>
  </si>
  <si>
    <t>12-U12</t>
  </si>
  <si>
    <t>NOMBRE DEL RAMO</t>
  </si>
  <si>
    <t>INDICE DE INTEGRACIÓN DE PADRONES DE BENEFICIARIOS EN EL SIIPP-G
PORCENTAJE DE CUMPLIMIENTO DE INTEGRACIÓN</t>
  </si>
  <si>
    <t>2DO TRIMESTRE</t>
  </si>
  <si>
    <t>3ER TRIMESTRE</t>
  </si>
  <si>
    <t>1ER TRIMESTRE</t>
  </si>
  <si>
    <t>Este programa se reporta en el U005</t>
  </si>
  <si>
    <t>Fuente de información: SIIPP-G, y Matriz de Integración de Porgramas. Consulta realizada el 13 de diciembre de 2017</t>
  </si>
  <si>
    <t>PRIMER TRIMESTRE</t>
  </si>
  <si>
    <t>SEGUNDO TRIMESTRE</t>
  </si>
  <si>
    <t>TERCER TRIMESTRE</t>
  </si>
  <si>
    <t>CLAVE DEL PROGRAMA</t>
  </si>
  <si>
    <t>% DE INTEGRACIÓN DE PERSONAS FISICAS</t>
  </si>
  <si>
    <t>% DE INTEGRACIÓN DE PERSONAS MORALES</t>
  </si>
  <si>
    <t>U007*</t>
  </si>
  <si>
    <t>E001</t>
  </si>
  <si>
    <t>S240**</t>
  </si>
  <si>
    <t>S260**</t>
  </si>
  <si>
    <t>S261**</t>
  </si>
  <si>
    <t>S262**</t>
  </si>
  <si>
    <t>S266*</t>
  </si>
  <si>
    <t>U002*</t>
  </si>
  <si>
    <t>U013**</t>
  </si>
  <si>
    <t>S151</t>
  </si>
  <si>
    <t>E064*</t>
  </si>
  <si>
    <t>S247*</t>
  </si>
  <si>
    <t>S270</t>
  </si>
  <si>
    <t>U040</t>
  </si>
  <si>
    <t>U077</t>
  </si>
  <si>
    <t>U082</t>
  </si>
  <si>
    <t>E025*</t>
  </si>
  <si>
    <t>E041</t>
  </si>
  <si>
    <t>G004</t>
  </si>
  <si>
    <t>G005</t>
  </si>
  <si>
    <t>P013</t>
  </si>
  <si>
    <t>P018</t>
  </si>
  <si>
    <t>S039</t>
  </si>
  <si>
    <t>Se reporta en el U005</t>
  </si>
  <si>
    <t>12-U012</t>
  </si>
  <si>
    <t>U012</t>
  </si>
  <si>
    <t>S213</t>
  </si>
  <si>
    <t>S254</t>
  </si>
  <si>
    <t>S255</t>
  </si>
  <si>
    <t>S273</t>
  </si>
  <si>
    <t>S074</t>
  </si>
  <si>
    <t>S074*</t>
  </si>
  <si>
    <t>S217</t>
  </si>
  <si>
    <t>S053</t>
  </si>
  <si>
    <t>P010</t>
  </si>
  <si>
    <t>S038*</t>
  </si>
  <si>
    <t>* El progama se registró en el SIIPP-G en fecha posterior al periodo de integración del primer trimestre de 2017.</t>
  </si>
  <si>
    <t>* El progama se registró en el SIIPP-G en fecha posterior al periodo.</t>
  </si>
  <si>
    <t>Programas con campos justificados</t>
  </si>
  <si>
    <t>Total con porcentaje menor a 80%</t>
  </si>
  <si>
    <t>13 DE DICIEMBRE DE 2017</t>
  </si>
  <si>
    <t>INDICE DE INTEGRACIÓN DE PADRONES DE BENEFICIARIOS EN EL SIIPP-G
PORCENTAJE DE INTEGRACIÓN DE CAMPOS PRIORITARIOS</t>
  </si>
  <si>
    <t>PORCENTAJE DE INTEGRACIÓN DE CAMPOS PRIORITARIOS DE PERSONAS MORALES EN EL SIIPP-G, AL TERCER TRIMESTRE DE 2017</t>
  </si>
  <si>
    <t>RAMO</t>
  </si>
  <si>
    <t>INSTITUCION</t>
  </si>
  <si>
    <t>INTRAPROGRAMA</t>
  </si>
  <si>
    <t>TOTAL DE REGISTROS DE CARGA</t>
  </si>
  <si>
    <t>Registros que faltan de RFC</t>
  </si>
  <si>
    <t>% integración de RFC</t>
  </si>
  <si>
    <t>Registros que faltan de ACTIVIDAD ECONÓMICA</t>
  </si>
  <si>
    <t>% integración de ACTIVIDAD ECONÓMICA</t>
  </si>
  <si>
    <t>Registros que faltan de ENTIDAD FEDERATIVA</t>
  </si>
  <si>
    <t>% integración de ENTIDAD FEDERATIVA</t>
  </si>
  <si>
    <t>Registros que faltan de MUNICIPIO</t>
  </si>
  <si>
    <t>% integración de MUNICIPIO</t>
  </si>
  <si>
    <t>Registros que faltan de LOCALIDAD</t>
  </si>
  <si>
    <t>% integración de LOCALIDAD</t>
  </si>
  <si>
    <t>Registros que faltan de APOYO</t>
  </si>
  <si>
    <t>% integración de APOYO</t>
  </si>
  <si>
    <t>% TOTAL</t>
  </si>
  <si>
    <t>04-SEGOB</t>
  </si>
  <si>
    <t>04W00 - Secretariado Ejecutivo del Sistema Nacional de Seguridad Publica</t>
  </si>
  <si>
    <t>U007 - W00 - Subsidios en Materia de Seguridad Pública</t>
  </si>
  <si>
    <t>06-SHCP</t>
  </si>
  <si>
    <t>06HAN - Financiera Rural</t>
  </si>
  <si>
    <t>F001 - HAN - Garantías Líquidas</t>
  </si>
  <si>
    <t>19-Componente para la Constitución de Garantías Líquidas Capitalizables y Reservas Preventivas</t>
  </si>
  <si>
    <t>No aplica</t>
  </si>
  <si>
    <t>F002  - HAN - Capacitación para Productores e Intermediarios Financieros Rurales</t>
  </si>
  <si>
    <t>13-Componente para eventos Financieros o de Desarrollo Rural</t>
  </si>
  <si>
    <t>F002 - HAN - Programa Integral de Formación, Capacitación y Consultoría para Productores e Intermediarios Financieros Rurales</t>
  </si>
  <si>
    <t>10-Componente de Desarrollo de Sujetos de Crédito</t>
  </si>
  <si>
    <t>11-Componente de Capitalización</t>
  </si>
  <si>
    <t>06HAS - Fondo Especial de Asistencia Técnica y Garantía para Créditos Agropecuarios</t>
  </si>
  <si>
    <t>F017 - HAS - Apoyos a los Sectores Pesquero y Rural</t>
  </si>
  <si>
    <t>19-Apoyo para articulación empresarial y redes de valor</t>
  </si>
  <si>
    <t>17-Apoyo para Organización de Productores y Estructuración de Proyectos para el Financiamiento</t>
  </si>
  <si>
    <t>17-Apoyo para organización de productores y estructuración de proyectos para el financiamiento</t>
  </si>
  <si>
    <t>19-Apoyo para Articulación Empresarial y Redes de Valor</t>
  </si>
  <si>
    <t>21-Apoyo para Ampliar la Cobertura de Servicios Financieros</t>
  </si>
  <si>
    <t>21-Apoyo para ampliar la cobertura de servicios financieros</t>
  </si>
  <si>
    <t>F029 - Apoyo a Unidades de Promoción de Crédito</t>
  </si>
  <si>
    <t>13-Componente para el fortalecimineto de las Organizaciones de Productores</t>
  </si>
  <si>
    <t>13-Componente para el Fortalecimineto de las Organizaciones de Productores</t>
  </si>
  <si>
    <t>F030 - Programa para la Reducción de Costos de Acceso al Crédito</t>
  </si>
  <si>
    <t>11-Componente para la disminución de costos de acceso al crédito</t>
  </si>
  <si>
    <t>11-Componente para la Disminución de Costos de Acceso al Crédito</t>
  </si>
  <si>
    <t>06HJO - Banco del Ahorro Nacional y Servicios Financieros, S.N.C.</t>
  </si>
  <si>
    <t>F035 - HJO - Programa de Inclusión Financiera</t>
  </si>
  <si>
    <t>10-Asistencia Técnica y Capacitación al Sector de Ahorro y Crédito Popular y Cooperativo y Mejora en la Gestión de las Federaciones</t>
  </si>
  <si>
    <t>11-PATMIR (Programa de Asistencia Técnica al Microfinanciamiento Rural).</t>
  </si>
  <si>
    <t>U010 - Fortalecimiento del Sector de Ahorro y Crédito Popular y Cooperativo</t>
  </si>
  <si>
    <t>54-Fortalecer el Uso de Redes de Distribución de Productos y Servicios Financieros</t>
  </si>
  <si>
    <t>10-SE</t>
  </si>
  <si>
    <t>10K2W - Proméxico</t>
  </si>
  <si>
    <t>F003 - Promoción al Comercio Exterior y Atracción de Inversión Extranjera Directa</t>
  </si>
  <si>
    <t>10K8V - Instituto Mexicano de la Propiedad Industrial</t>
  </si>
  <si>
    <t>R005 - Fideicomiso de Capital Emprendedor</t>
  </si>
  <si>
    <t>10E00 - Instituto Nacional del Emprendedor</t>
  </si>
  <si>
    <t>S020 - E00 - Fondo Nacional Emprendedor</t>
  </si>
  <si>
    <t>15-Programa de Sectores Estratégicos y Desarrollo Regional</t>
  </si>
  <si>
    <t>10102 - Coordinación General del Programa Nacional de Financiamiento al Microempresario</t>
  </si>
  <si>
    <t>S021 - 102 - Programa Nacional de Financiamiento al Microempresario y a la Mujer Rural</t>
  </si>
  <si>
    <t>99-Sin Intraprograma</t>
  </si>
  <si>
    <t>10410 - Dirección General de Innovación, Servicios y Comercio Interior</t>
  </si>
  <si>
    <t>S151 - 410 -  Programa para el Desarrollo de la Industria del Software</t>
  </si>
  <si>
    <t>10417 - Unidad de Compras de Gobierno</t>
  </si>
  <si>
    <t>S220 - 417 - Programa para la Productividad y Competitividad Industrial</t>
  </si>
  <si>
    <t>12-SALUD</t>
  </si>
  <si>
    <t>12X00 - Centro Nacional para la Prevención y el Control de las Adicciones</t>
  </si>
  <si>
    <t>E025 - Prevención y Atención Contra las Adicciones</t>
  </si>
  <si>
    <t>12611 - Dirección General de Planeación y Desarrollo en Salud</t>
  </si>
  <si>
    <t>S200 - 611 - Fortalecimiento a la Atención Médica</t>
  </si>
  <si>
    <t>16-SEMARNAT</t>
  </si>
  <si>
    <t>16RHQ - Comisión Nacional Forestal</t>
  </si>
  <si>
    <t>S219 - Apoyos para el Dessarrollo Forestal Sustentable</t>
  </si>
  <si>
    <t>28-Suelos</t>
  </si>
  <si>
    <t>30-PSA (Pago por Servicios Ambientales)</t>
  </si>
  <si>
    <t>33-Plantaciones Forestales Comerciales</t>
  </si>
  <si>
    <t>26-PRODEFOR</t>
  </si>
  <si>
    <t>29-Reforestación</t>
  </si>
  <si>
    <t>27-PRODEPLAN</t>
  </si>
  <si>
    <t>16B00 - Comisión Nacional del Agua</t>
  </si>
  <si>
    <t>U007 - Devolución de Aprovechamientos</t>
  </si>
  <si>
    <t>U015 - Programa de Desarrollo Organizacional de los Consejos de Cuenca</t>
  </si>
  <si>
    <t>20-SEDESOL</t>
  </si>
  <si>
    <t>20VST - Liconsa, S.A. de C.V.</t>
  </si>
  <si>
    <t>S052 - Programa de Abasto Social de Leche a Cargo de Liconsa, S.A. de C.V.</t>
  </si>
  <si>
    <t>38-CONACYT</t>
  </si>
  <si>
    <t>3890O - Centro de Investigaciones Biológicas del Noroeste, S.C.</t>
  </si>
  <si>
    <t>E003 - 90O - Investigación Científica, Desarrollo e Innovación</t>
  </si>
  <si>
    <t>3890X - Consejo Nacional de Ciencia y Tecnología</t>
  </si>
  <si>
    <t>F002 - 90X - Apoyos para Actividades Científicas, Tecnológicas y de Innovación</t>
  </si>
  <si>
    <t>S190 - Becas de Posgrado y Apoyos a la Calidad</t>
  </si>
  <si>
    <t>10-Becas</t>
  </si>
  <si>
    <t>14-Estancias Posdoctorales Nacionales</t>
  </si>
  <si>
    <t>S192 - Fortalecimiento Sectorial de las Capacidades Científicas, Tecnológicas y de Innovación</t>
  </si>
  <si>
    <t>S236 - Fortalecimiento y Desarrollo de la Infraestructura Científica y Tecnológica</t>
  </si>
  <si>
    <t>S278 - 90X - Fomento Regional de las Capacidades Científicas, Tecnológicas y de Innovación</t>
  </si>
  <si>
    <t>U003 - Innovación Tecnológica para Incrementar la Productividad de las Empresas</t>
  </si>
  <si>
    <t>47-Entidades No Sectorizadas</t>
  </si>
  <si>
    <t>47AYB - Comisión Nacional para el Desarrollo de los Pueblos Indígenas</t>
  </si>
  <si>
    <t>S179 - AYB - Programa de Infraestructura Indígena</t>
  </si>
  <si>
    <t>11-Infraestructura Básica de Electrificación</t>
  </si>
  <si>
    <t>12-Infraestructura Básica de Drenaje y Saneamiento</t>
  </si>
  <si>
    <t>13-Infraestructura Básica de Comunicación Terrestre</t>
  </si>
  <si>
    <t>10-Infraestructura Básica de Agua Potable</t>
  </si>
  <si>
    <t>S249 - AYB - Programa para Mejoramiento de la Producción y Productividad Indígena</t>
  </si>
  <si>
    <t>18-Capacitación Y Asistencia Técnica</t>
  </si>
  <si>
    <t>12-Turismo de Naturaleza</t>
  </si>
  <si>
    <t>11-Proyectos Productivos Comunitarios</t>
  </si>
  <si>
    <t>10-Mujer Indígena</t>
  </si>
  <si>
    <t>U011 -  AYB - Programa de Derechos Indígenas</t>
  </si>
  <si>
    <t>14-Acciones de Fortalecimiento para el Ejercicio de Derechos</t>
  </si>
  <si>
    <t>10-Iniciativas Comunitarias de Cultura para el Rescate, Fortalecimiento y Difusión del Patrimonio Cultural Indígena</t>
  </si>
  <si>
    <t>13-Derecho a la Igualdad de Género</t>
  </si>
  <si>
    <t>PORCENTAJE DE INTEGRACIÓN DE CAMPOS PRIORITARIOS DE PERSONAS FISICAS EN EL SIIPP-G, AL PRIMER TRIMESTRE DE 2017</t>
  </si>
  <si>
    <t>Registros que faltan de CURP</t>
  </si>
  <si>
    <t>% integración de CURP</t>
  </si>
  <si>
    <t>Registros que faltan de Entidad Federativa</t>
  </si>
  <si>
    <t>% integración de Ent. Fed.</t>
  </si>
  <si>
    <t>Registros que faltan de Municipio</t>
  </si>
  <si>
    <t>% integración de Municipio</t>
  </si>
  <si>
    <t>Registros que faltan de Localidad</t>
  </si>
  <si>
    <t>% integración de Localidad</t>
  </si>
  <si>
    <t>Registros que faltan de Apoyo</t>
  </si>
  <si>
    <t>% integración de Apoyo</t>
  </si>
  <si>
    <t>Total</t>
  </si>
  <si>
    <t>60</t>
  </si>
  <si>
    <t>0</t>
  </si>
  <si>
    <t>761</t>
  </si>
  <si>
    <t>12</t>
  </si>
  <si>
    <t>2</t>
  </si>
  <si>
    <t>10</t>
  </si>
  <si>
    <t>100</t>
  </si>
  <si>
    <t>12-Componente de formación de capital humano</t>
  </si>
  <si>
    <t>13</t>
  </si>
  <si>
    <t>3232</t>
  </si>
  <si>
    <t>11028</t>
  </si>
  <si>
    <t>3509</t>
  </si>
  <si>
    <t>08-SAGARPA</t>
  </si>
  <si>
    <t>08214 -  Dirección General de Zonas Tropicales</t>
  </si>
  <si>
    <t>S257 - 214 - Programa de Productividad y Competitividad Agroalimentaria</t>
  </si>
  <si>
    <t>43-Desarrollo Productivo del Sur Sureste y Zonas Económicas Especiales</t>
  </si>
  <si>
    <t>9</t>
  </si>
  <si>
    <t>08313 - Dirección General de Operación y Explotación de Padrones</t>
  </si>
  <si>
    <t>S259 - 313 - Programa de Fomento a la Agricultura</t>
  </si>
  <si>
    <t>20-PROAGRO Productivo</t>
  </si>
  <si>
    <t>81930</t>
  </si>
  <si>
    <t>20910</t>
  </si>
  <si>
    <t>21138</t>
  </si>
  <si>
    <t>08310 - Dirección General de Fomento a la Agricultura</t>
  </si>
  <si>
    <t>S259 - 310 - Programa de Fomento a la Agricultura</t>
  </si>
  <si>
    <t>36-Reconversión y Ordenamiento Productivos (Inducción)</t>
  </si>
  <si>
    <t>1241</t>
  </si>
  <si>
    <t>09-SCT</t>
  </si>
  <si>
    <t>09210 - Dirección General de Carreteras</t>
  </si>
  <si>
    <t>S071 - Programa de Empleo Temporal - SCT</t>
  </si>
  <si>
    <t>45952</t>
  </si>
  <si>
    <t>5447</t>
  </si>
  <si>
    <t>3</t>
  </si>
  <si>
    <t>192258</t>
  </si>
  <si>
    <t>11-SEP</t>
  </si>
  <si>
    <t>11600 - Subsecretaría de Educación Media Superior</t>
  </si>
  <si>
    <t>E009 - 600 - Programa de Formación de Recursos Humanos basada en Competencias (PROFORHCOM)</t>
  </si>
  <si>
    <t>2868</t>
  </si>
  <si>
    <t>11112 - Dirección General de Relaciones Internacionales</t>
  </si>
  <si>
    <t>S243 - 112 Programa Nacional de Becas</t>
  </si>
  <si>
    <t>174</t>
  </si>
  <si>
    <t>11L4J - Centro de Investigación y de Estudios Avanzados del Instituto Politécnico Nacional CINVESTAV</t>
  </si>
  <si>
    <t>S243 - L4J - Programa Nacional de Becas</t>
  </si>
  <si>
    <t>10-Apoyos y Estímulos para Estudiantes de Posgrado del Cinvestav</t>
  </si>
  <si>
    <t>122</t>
  </si>
  <si>
    <t>S243 - 600 - Programa Nacional de Becas</t>
  </si>
  <si>
    <t>544832</t>
  </si>
  <si>
    <t>11L5X - Colegio Nacional de Educación Profesional Técnica (CONALEP)</t>
  </si>
  <si>
    <t>S243 - L5X - Programa Nacional de Becas</t>
  </si>
  <si>
    <t>99-sin intraprograma</t>
  </si>
  <si>
    <t>13005</t>
  </si>
  <si>
    <t>11611 - Dirección General de Educación Tecnológica Industrial</t>
  </si>
  <si>
    <t>S243 - 611 - Programa Nacional de Becas</t>
  </si>
  <si>
    <t>23</t>
  </si>
  <si>
    <t>11D00 - Instituto Nacional de Antropología e Historia</t>
  </si>
  <si>
    <t>S243 - D00 - Programa Nacional de Becas</t>
  </si>
  <si>
    <t>832</t>
  </si>
  <si>
    <t>1</t>
  </si>
  <si>
    <t>11L6I - Comisión Nacional de Cultura Física y Deporte</t>
  </si>
  <si>
    <t>S269 - L6I - Programa de Cultura Física y Deporte</t>
  </si>
  <si>
    <t>14-Becas</t>
  </si>
  <si>
    <t>2034</t>
  </si>
  <si>
    <t>12-SECRETARÍA DE SALUD</t>
  </si>
  <si>
    <t>12NHK - Sistema Nacional para el Desarrollo Integral de la Familia</t>
  </si>
  <si>
    <t>S272 - NHK - Apoyos para la Protección de las Personas en Estado de Necesidad</t>
  </si>
  <si>
    <t>10-Apoyos a Personas en Estado de Necesidad</t>
  </si>
  <si>
    <t>136</t>
  </si>
  <si>
    <t>12U00 - Comisión Nacional de Protección Social en Salud</t>
  </si>
  <si>
    <t>U005 - Seguro Popular/Sistema de Protección Social en Salud</t>
  </si>
  <si>
    <t>29134084</t>
  </si>
  <si>
    <t>14-STPS</t>
  </si>
  <si>
    <t>14310 - Coordinación General del Servicio Nacional de Empleo</t>
  </si>
  <si>
    <t>S043 - Programa de Apoyo al Empleo</t>
  </si>
  <si>
    <t>57-Fomento de Autoempleo</t>
  </si>
  <si>
    <t>480</t>
  </si>
  <si>
    <t>59-Repatriados trabajando</t>
  </si>
  <si>
    <t>1014</t>
  </si>
  <si>
    <t>56-Bécate</t>
  </si>
  <si>
    <t>15136</t>
  </si>
  <si>
    <t>58-Movilidad Laboral</t>
  </si>
  <si>
    <t>8186</t>
  </si>
  <si>
    <t>15-SEDATU</t>
  </si>
  <si>
    <t>15QIQ - Fideicomiso Fondo Nacional de Habitaciones Populares</t>
  </si>
  <si>
    <t>S274 - QIQ - Programa de Apoyo a la Vivienda</t>
  </si>
  <si>
    <t>21775</t>
  </si>
  <si>
    <t>16413 - Dirección General de Política Ambiental e Integración Regional y Sectorial</t>
  </si>
  <si>
    <t>S071 - Programa de Empleo Temporal - Semarnat</t>
  </si>
  <si>
    <t>19783</t>
  </si>
  <si>
    <t>1179</t>
  </si>
  <si>
    <t>713</t>
  </si>
  <si>
    <t>2793</t>
  </si>
  <si>
    <t>143</t>
  </si>
  <si>
    <t>3891Q - Instituto de Ecología, A.C.</t>
  </si>
  <si>
    <t>E003 - 91Q - Investigación Científica, Desarrollo e Innovación</t>
  </si>
  <si>
    <t>16</t>
  </si>
  <si>
    <t>3890W - Centro de Investigaciones y Estudios Superiores en Antropología Social</t>
  </si>
  <si>
    <t>E003 - 90W - Investigación Científica, Desarrollo e Innovación</t>
  </si>
  <si>
    <t>74</t>
  </si>
  <si>
    <t>3890Y - Centro de Tecnología Avanzada</t>
  </si>
  <si>
    <t>E003 - 90Y - Investigación Científica, Desarrollo e Innovación</t>
  </si>
  <si>
    <t>3891C - El Colegio de la Frontera Norte, A.C.</t>
  </si>
  <si>
    <t>E003 - 91C - Investigación Científica, Desarrollo e Innovación</t>
  </si>
  <si>
    <t>108</t>
  </si>
  <si>
    <t>3891U - Instituto Nacional de Astrofísica, Óptica y Electrónica</t>
  </si>
  <si>
    <t>E003 -91U - Investigación Científica, Desarrollo e Innovación</t>
  </si>
  <si>
    <t>114</t>
  </si>
  <si>
    <t>3890S - Centro de Investigaciones en Óptica, A.C .</t>
  </si>
  <si>
    <t>E003 - 90S - Investigación Científica, Desarrollo e Innovación</t>
  </si>
  <si>
    <t>55</t>
  </si>
  <si>
    <t>3891E - El Colegio de la Frontera Sur</t>
  </si>
  <si>
    <t>E003 - 91E - Investigación Científica, Desarrollo e Innovación</t>
  </si>
  <si>
    <t>69</t>
  </si>
  <si>
    <t>5</t>
  </si>
  <si>
    <t>3890U - Centro de Investigación en Química Aplicada</t>
  </si>
  <si>
    <t>E003 - 90U - Investigación Científica, Desarrollo e Innovación</t>
  </si>
  <si>
    <t>36</t>
  </si>
  <si>
    <t>3890A - Centro de Investigación en Geografía y Geomática Ing. Jorge L. Tamayo, A.C.</t>
  </si>
  <si>
    <t>E003 - 90A - Investigación Científica, Desarrollo e Innovación</t>
  </si>
  <si>
    <t>18</t>
  </si>
  <si>
    <t>41</t>
  </si>
  <si>
    <t>3891K - El Colegio de San Luis, A.C.</t>
  </si>
  <si>
    <t>E003 - 91K - Investigación Científica, Desarrollo e Innovación</t>
  </si>
  <si>
    <t>172</t>
  </si>
  <si>
    <t>389ZY - Centro de Investigación en Alimentación y Desarrollo, A.C.</t>
  </si>
  <si>
    <t>E003 - 9ZY - Investigación Científica, Desarrollo e Innovación</t>
  </si>
  <si>
    <t>124</t>
  </si>
  <si>
    <t>3890C - Centro de Investigación en Matemáticas, A.C.</t>
  </si>
  <si>
    <t>E003 - 90C - Investigación Científica, Desarrollo e Innovación</t>
  </si>
  <si>
    <t>259</t>
  </si>
  <si>
    <t>3890Q - Centro de Investigación Científica de Yucatán, A.C.</t>
  </si>
  <si>
    <t>E003 - 90Q - Investigación Científica, Desarrollo e Innovación</t>
  </si>
  <si>
    <t>148</t>
  </si>
  <si>
    <t>50</t>
  </si>
  <si>
    <t>38</t>
  </si>
  <si>
    <t>12-Estancias Sabáticas</t>
  </si>
  <si>
    <t>337</t>
  </si>
  <si>
    <t>152138</t>
  </si>
  <si>
    <t>2813</t>
  </si>
  <si>
    <t>1743</t>
  </si>
  <si>
    <t>1764</t>
  </si>
  <si>
    <t>13-Estancias Posdoctorales al Extranjero</t>
  </si>
  <si>
    <t>915</t>
  </si>
  <si>
    <t>8</t>
  </si>
  <si>
    <t>82</t>
  </si>
  <si>
    <t>S191 - Sistema Nacional de Investigadores</t>
  </si>
  <si>
    <t>74148</t>
  </si>
  <si>
    <t>6076</t>
  </si>
  <si>
    <t>360</t>
  </si>
  <si>
    <t>389ZU - Centro de Ingeniería y Desarrollo Industrial</t>
  </si>
  <si>
    <t>U001 - 9ZU - Apoyos para Estudios e Investigaciones</t>
  </si>
  <si>
    <t>97</t>
  </si>
  <si>
    <t>S178 - AYB - Programa de Apoyo a la Educación Indígena</t>
  </si>
  <si>
    <t>11-Casas y Comedores Comunitarios del Niño Indígena</t>
  </si>
  <si>
    <t>15269</t>
  </si>
  <si>
    <t>44</t>
  </si>
  <si>
    <t>10-Casas y Comedores del Niño Indígena</t>
  </si>
  <si>
    <t>59965</t>
  </si>
  <si>
    <t>581</t>
  </si>
  <si>
    <t>56</t>
  </si>
  <si>
    <t>12-Becas a Estudiantes Indígenas de Nivel Superior y Apoyo a Titulación</t>
  </si>
  <si>
    <t>2147</t>
  </si>
  <si>
    <t>6</t>
  </si>
  <si>
    <t>PORCENTAJE DE INTEGRACIÓN DE CAMPOS PRIORITARIOS DE PERSONAS MORALES EN EL SIIPP-G, AL PRIMER TRIMESTRE DE 2017</t>
  </si>
  <si>
    <t>21</t>
  </si>
  <si>
    <t>27</t>
  </si>
  <si>
    <t>11</t>
  </si>
  <si>
    <t>31</t>
  </si>
  <si>
    <t>3876</t>
  </si>
  <si>
    <t>51</t>
  </si>
  <si>
    <t>352</t>
  </si>
  <si>
    <t>53</t>
  </si>
  <si>
    <t>877</t>
  </si>
  <si>
    <t>391</t>
  </si>
  <si>
    <t>35-Incentivos al Paquete Tecnológico para el Cultivo de Maíz Ciclo Otoño - Invierno 2014 - 2015 en el Estado de Sinaloa</t>
  </si>
  <si>
    <t>138</t>
  </si>
  <si>
    <t>09311 - Dirección General de Transporte Ferroviario y Multimodal</t>
  </si>
  <si>
    <t>U001 - Programa de Subsidios al Transporte Ferroviario de Pasajeros</t>
  </si>
  <si>
    <t>U004 - Proyectos para la Atracción de Inversión Extranjera Estratégica</t>
  </si>
  <si>
    <t>4</t>
  </si>
  <si>
    <t>828</t>
  </si>
  <si>
    <t>57</t>
  </si>
  <si>
    <t>237</t>
  </si>
  <si>
    <t>273</t>
  </si>
  <si>
    <t>545</t>
  </si>
  <si>
    <t>30</t>
  </si>
  <si>
    <t>40</t>
  </si>
  <si>
    <t>7</t>
  </si>
  <si>
    <t>14</t>
  </si>
  <si>
    <t>PORCENTAJE DE INTEGRACIÓN DE CAMPOS PRIORITARIOS DE PERSONAS FISICAS EN EL SIIPP-G, AL SEGUNDO TRIMESTRE DE 2017</t>
  </si>
  <si>
    <t>12-Componente de Formación de Capital Humano</t>
  </si>
  <si>
    <t>06GSA - Agroasemex, S.A.</t>
  </si>
  <si>
    <t>S265 - GSA - Programa de Aseguramiento Agropecuario</t>
  </si>
  <si>
    <t>11MDA - Instituto Nacional para la Educación de los Adultos</t>
  </si>
  <si>
    <t>E064 - Programa Educación para Adultos (INEA)</t>
  </si>
  <si>
    <t>10-Programa Regular</t>
  </si>
  <si>
    <t>11-Programa de Certificación</t>
  </si>
  <si>
    <t>11L3P -  Centro de Enseñanza Técnica Industrial</t>
  </si>
  <si>
    <t>S243 - L3P Programa Nacional de Becas</t>
  </si>
  <si>
    <t>12-Becas de Apoyo para Ingreso y Continuación de Estudios de Educación Media Superior (CETI)</t>
  </si>
  <si>
    <t>11B00 - Instituto Politécnico Nacional</t>
  </si>
  <si>
    <t>S243 - B00 - Programa Nacional de Becas</t>
  </si>
  <si>
    <t>13-Becas de Apoyo para Ingreso y Continuación de Estudios de Educación Superior (CETI)</t>
  </si>
  <si>
    <t>10-Apoyos y Estímulos para Estudiantes de Posgrado del (CINVESTAV)</t>
  </si>
  <si>
    <t>11A00 - Universidad Pedagógica Nacional</t>
  </si>
  <si>
    <t>S243 - A00 - Programa Nacional de Becas</t>
  </si>
  <si>
    <t>59-Repatriados Trabajando</t>
  </si>
  <si>
    <t>16F00 - Comisión Nacional de Áreas Naturales Protegidas</t>
  </si>
  <si>
    <t>S046 - Programa de Conservación para el Desarrollo Sostenible</t>
  </si>
  <si>
    <t>U025 - F00 - Programa de Recuperación y Repoblación de Especies en Riesgo</t>
  </si>
  <si>
    <t>12-Compensación Social para Contribuir a la Conservación de la Vaquita Marina</t>
  </si>
  <si>
    <t>20VZG - Fondo Nacional para el Fomento de las Artesanías</t>
  </si>
  <si>
    <t>S057 - Programas del Fondo Nacional de Fomento a las Artesanias</t>
  </si>
  <si>
    <t>20213 - Dirección General de Atención a Grupos Prioritarios</t>
  </si>
  <si>
    <t>S065 - Programa de Atención a Jornaleros Agrícolas</t>
  </si>
  <si>
    <t>20G00 - Coordinación Nacional de PROSPERA Programa de Inclusión Social</t>
  </si>
  <si>
    <t>S072 - PROSPERA Programa de Inclusión Social</t>
  </si>
  <si>
    <t>14-Alimentario (Sin corresponsabilidad)</t>
  </si>
  <si>
    <t>20211 - Dirección General de Políticas Sociales</t>
  </si>
  <si>
    <t>S174 - Programa de Estancias Infantiles para Apoyar a Madres Trabajadoras</t>
  </si>
  <si>
    <t>11-Apoyo a Madres Trabajadoras y Hombres Solos</t>
  </si>
  <si>
    <t>S176 - Programa Pensión para Adultos Mayores</t>
  </si>
  <si>
    <t>20215 - Dirección General de Seguro de Vida para Jefas de Familia</t>
  </si>
  <si>
    <t>S241 - 215 - Seguro de Vida para Jefas de Familia</t>
  </si>
  <si>
    <t>20116 - Dirección General de Participación Social</t>
  </si>
  <si>
    <t>U009 -116  - Comedores Comunitarios</t>
  </si>
  <si>
    <t>3890M - Centro de Investigación y Docencia Económicas, A.C.</t>
  </si>
  <si>
    <t>E003 - 90M - Investigación Científica, Desarrollo e Innovación</t>
  </si>
  <si>
    <t>3891W - Instituto Potosino de Investigación Científica y Tecnológica, A.C.</t>
  </si>
  <si>
    <t>E003 - 91W - Investigación Científica, Desarrollo e Innovación</t>
  </si>
  <si>
    <t>3890K - Centro de Investigación y Desarrollo Tecnológico en Electroquímica, S.C.</t>
  </si>
  <si>
    <t>E003 - 90K - Investigación Científica, Desarrollo e Innovación</t>
  </si>
  <si>
    <t>3890I - Centro de Investigación y Asistencia en Tecnología y  Diseño del Estado de Jalisco, A.C.</t>
  </si>
  <si>
    <t>E003 - 90I - Investigación Científica, Desarrollo e Innovación</t>
  </si>
  <si>
    <t>E003 - 9ZU - Investigación Científica, Desarrollo e Innovación</t>
  </si>
  <si>
    <t>47HHG - Instituto Nacional de las Mujeres</t>
  </si>
  <si>
    <t>P010 - Fortalecimiento de la Igualdad Sustantiva entre Mujeres y Hombres</t>
  </si>
  <si>
    <t>13-Promotoría Social</t>
  </si>
  <si>
    <t>12-Comunicadores(as) Indígenas para la Producción y Realización de Proyectos de Comunicación Intercultural</t>
  </si>
  <si>
    <t>11-Formación de Jóvenes Indígenas para la Salvaguardia y Desarrollo de su Patrimonio Cultural</t>
  </si>
  <si>
    <t>15-Intérpretes Traductores en Lenguas Indígenas</t>
  </si>
  <si>
    <t>50-IMSS</t>
  </si>
  <si>
    <t>50GY7 - Instituto Mexicano del Seguro Social - PROSPERA</t>
  </si>
  <si>
    <t>S038 - Instituto Mexicano del Seguro Social - Prospera</t>
  </si>
  <si>
    <t>50GYR - Instituto Mexicano del Seguro Social</t>
  </si>
  <si>
    <t>U001 - Seguro Social a Cañeros</t>
  </si>
  <si>
    <t>U002 - Régimen de Incorporación</t>
  </si>
  <si>
    <t>Información del 9 de agosto de 2017</t>
  </si>
  <si>
    <t>Actualización de campos justificados 13 de diciembre de 2017</t>
  </si>
  <si>
    <t>PORCENTAJE DE INTEGRACIÓN DE CAMPOS PRIORITARIOS DE PERSONAS MORALES EN EL SIIPP-G, AL SEGUNDO TRIMESTRE DE 2017</t>
  </si>
  <si>
    <t>10-Componente de Apoyo</t>
  </si>
  <si>
    <t>11-Componente de Subsidio</t>
  </si>
  <si>
    <t>08B00 - Servicio Nacional de Sanidad, Inocuidad y Calidad  Agroalimentaria</t>
  </si>
  <si>
    <t>S263 - B00 -Programa de Sanidad e Inocuidad Agroalimentaria</t>
  </si>
  <si>
    <t>21-Vigilancia Epidemiológica de Plagas y Enfermedades Cuarentenarias</t>
  </si>
  <si>
    <t>22-Inocuidad Agroalimentaria, Acuícola y Pesquera</t>
  </si>
  <si>
    <t>12S00 - Comisión Federal para la Protección contra Riesgos Sanitarios</t>
  </si>
  <si>
    <t>G004 - Protección Contra Riesgos Sanitarios</t>
  </si>
  <si>
    <t>15B00 - Registro Agrario Nacional</t>
  </si>
  <si>
    <t>U001 - B00 - Regularización y Registro de Actos Jurídicos Agrarios</t>
  </si>
  <si>
    <t>15214 Coordinación General de Modernización y Vinculación Registral y Catastral</t>
  </si>
  <si>
    <t>U003 - 214 Programa de Modernización de los Registros Públicos de la Propiedad y los Catastros</t>
  </si>
  <si>
    <t>20L00 - Instituto Nacional de la Economía Social</t>
  </si>
  <si>
    <t>S017 - L00 - Programa de Fomento a la Economía Social</t>
  </si>
  <si>
    <t>13-Apoyos para el Desarrollo Organizativo y Empresarial</t>
  </si>
  <si>
    <t>20VSS - Diconsa S.A. de C.V.</t>
  </si>
  <si>
    <t>S053 - VSS - Programa de Abasto Rural a Cargo de Diconsa, S.A. de C.V.</t>
  </si>
  <si>
    <t>21-SECTUR</t>
  </si>
  <si>
    <t>21214 - Direccion General de Gestion de Destinos</t>
  </si>
  <si>
    <t>S248 - 214 - Programa de Desarrollo Regional Turístico Sustentable y Pueblos Mágicos</t>
  </si>
  <si>
    <t>15-PEC</t>
  </si>
  <si>
    <t>13-PRODERMÁGICO - Fortalecimiento</t>
  </si>
  <si>
    <t>S010 -  HHG - Fortalecimiento a la Transversalidad de la Perspectiva de Género</t>
  </si>
  <si>
    <t>11-Modalidad II</t>
  </si>
  <si>
    <t>12-Modalidad III</t>
  </si>
  <si>
    <t>10-Modalidad I</t>
  </si>
  <si>
    <t>PORCENTAJE DE INTEGRACIÓN DE CAMPOS PRIORITARIOS DE PERSONAS FISICAS EN EL SIIPP-G, AL TERCER TRIMESTRE DE 2017</t>
  </si>
  <si>
    <t>08D00 - Colegio Superior Agropecuario del Estado de Guerrero</t>
  </si>
  <si>
    <t>E001 - D00 - Desarrollo y Aplicación de Programas Educativos en Materia Agropecuaria</t>
  </si>
  <si>
    <t>08116 - Coordinación General de Ganadería</t>
  </si>
  <si>
    <t>S260 - 116 - Programa de Fomento Ganadero</t>
  </si>
  <si>
    <t>16-PROGAN Productivo</t>
  </si>
  <si>
    <t>31-Capitalización Productiva Pecuaria</t>
  </si>
  <si>
    <t>23-Sustentabilidad Pecuaria</t>
  </si>
  <si>
    <t>08411 - Dirección General de Desarrollo Territorial y Organización Rural</t>
  </si>
  <si>
    <t>S266 - 411 - Programa de Apoyos a Pequeños Productores</t>
  </si>
  <si>
    <t>20-El Campo en Nuestras Manos</t>
  </si>
  <si>
    <t>U025 - Programa de Recuperación y Repoblación de Especies en Peligro de Extinción</t>
  </si>
  <si>
    <t>U035 - Programa de Manejo de Áreas Naturales Protegidas</t>
  </si>
  <si>
    <t>12-Vigilancia Comunitaria</t>
  </si>
  <si>
    <t>20212 - Unidad de Microregiones</t>
  </si>
  <si>
    <t>S071 - 212 - Programa de Empleo Temporal - Sedesol</t>
  </si>
  <si>
    <t>13-Alimentario</t>
  </si>
  <si>
    <t>99-Beneficiario Indirecto</t>
  </si>
  <si>
    <t>11-Educativo</t>
  </si>
  <si>
    <t>25-Previsiones y Aportaciones para los Sistemas de Educación Básica, Normal, Tecnológica y de Adultos</t>
  </si>
  <si>
    <t>25C00 - Administración Federal de Servicios Educativos en el Distrito Federal</t>
  </si>
  <si>
    <t>U001 - Becas para la Población Atendida por el Sector Educativo</t>
  </si>
  <si>
    <t>U001 - 91K - Apoyos para Estudios e Investigaciones</t>
  </si>
  <si>
    <t>16-Asistentes en Materia Penal y Registro Civil</t>
  </si>
  <si>
    <t>50GYR - Instituto Mexicano del Seguro Social - PROSPERA</t>
  </si>
  <si>
    <t>13 de diciembre de 2017</t>
  </si>
  <si>
    <t>Información del mes de mayo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</si>
</sst>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2" fillId="0" borderId="0" xfId="0" applyFont="1" applyAlignment="1">
      <alignment wrapText="1"/>
    </xf>
    <xf numFmtId="2" fontId="9" fillId="0" borderId="0" xfId="0" applyNumberFormat="1" applyFont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4" borderId="8" xfId="0" applyFill="1" applyBorder="1" applyAlignment="1">
      <alignment wrapText="1"/>
    </xf>
    <xf numFmtId="0" fontId="10" fillId="4" borderId="12" xfId="0" applyFont="1" applyFill="1" applyBorder="1" applyAlignment="1">
      <alignment horizontal="center" vertical="center" wrapText="1"/>
    </xf>
    <xf numFmtId="2" fontId="10" fillId="3" borderId="13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2" fontId="10" fillId="3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5" borderId="1" xfId="0" applyNumberFormat="1" applyFill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1" fontId="11" fillId="0" borderId="0" xfId="0" applyNumberFormat="1" applyFont="1" applyFill="1" applyBorder="1" applyAlignment="1">
      <alignment wrapText="1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7" borderId="0" xfId="0" applyNumberForma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5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center"/>
    </xf>
    <xf numFmtId="4" fontId="0" fillId="0" borderId="0" xfId="0" applyNumberFormat="1"/>
    <xf numFmtId="4" fontId="10" fillId="0" borderId="0" xfId="0" applyNumberFormat="1" applyFont="1"/>
    <xf numFmtId="0" fontId="0" fillId="10" borderId="0" xfId="0" applyFill="1"/>
    <xf numFmtId="4" fontId="0" fillId="10" borderId="0" xfId="0" applyNumberFormat="1" applyFill="1"/>
    <xf numFmtId="0" fontId="10" fillId="0" borderId="0" xfId="0" applyFont="1"/>
    <xf numFmtId="0" fontId="10" fillId="7" borderId="0" xfId="0" applyFont="1" applyFill="1"/>
    <xf numFmtId="4" fontId="10" fillId="7" borderId="0" xfId="0" applyNumberFormat="1" applyFont="1" applyFill="1"/>
    <xf numFmtId="0" fontId="0" fillId="7" borderId="0" xfId="0" applyFill="1"/>
    <xf numFmtId="4" fontId="0" fillId="7" borderId="0" xfId="0" applyNumberFormat="1" applyFill="1"/>
    <xf numFmtId="4" fontId="0" fillId="0" borderId="0" xfId="0" applyNumberFormat="1" applyFill="1"/>
    <xf numFmtId="16" fontId="0" fillId="10" borderId="0" xfId="0" applyNumberFormat="1" applyFill="1" applyAlignment="1">
      <alignment horizontal="left"/>
    </xf>
    <xf numFmtId="16" fontId="0" fillId="0" borderId="0" xfId="0" applyNumberFormat="1" applyAlignment="1">
      <alignment horizontal="left"/>
    </xf>
    <xf numFmtId="3" fontId="14" fillId="0" borderId="0" xfId="0" applyNumberFormat="1" applyFont="1" applyAlignment="1">
      <alignment vertical="center" wrapText="1"/>
    </xf>
    <xf numFmtId="3" fontId="12" fillId="4" borderId="0" xfId="0" applyNumberFormat="1" applyFont="1" applyFill="1" applyAlignment="1">
      <alignment horizontal="center" vertical="center" wrapText="1"/>
    </xf>
    <xf numFmtId="2" fontId="12" fillId="4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/>
    </xf>
    <xf numFmtId="49" fontId="0" fillId="0" borderId="0" xfId="0" applyNumberFormat="1"/>
    <xf numFmtId="4" fontId="0" fillId="0" borderId="0" xfId="0" applyNumberFormat="1" applyAlignment="1">
      <alignment horizontal="right"/>
    </xf>
    <xf numFmtId="49" fontId="0" fillId="11" borderId="0" xfId="0" applyNumberFormat="1" applyFill="1"/>
    <xf numFmtId="4" fontId="0" fillId="11" borderId="0" xfId="0" applyNumberFormat="1" applyFill="1" applyAlignment="1">
      <alignment horizontal="right"/>
    </xf>
    <xf numFmtId="4" fontId="0" fillId="11" borderId="0" xfId="0" applyNumberFormat="1" applyFill="1"/>
    <xf numFmtId="4" fontId="0" fillId="7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2" fontId="0" fillId="7" borderId="0" xfId="0" applyNumberFormat="1" applyFill="1" applyAlignment="1">
      <alignment horizontal="right"/>
    </xf>
    <xf numFmtId="2" fontId="0" fillId="11" borderId="0" xfId="0" applyNumberFormat="1" applyFill="1" applyAlignment="1">
      <alignment horizontal="right"/>
    </xf>
    <xf numFmtId="49" fontId="0" fillId="0" borderId="0" xfId="0" applyNumberFormat="1" applyAlignment="1">
      <alignment wrapText="1"/>
    </xf>
    <xf numFmtId="49" fontId="15" fillId="0" borderId="0" xfId="0" applyNumberFormat="1" applyFont="1" applyAlignment="1">
      <alignment wrapText="1"/>
    </xf>
    <xf numFmtId="49" fontId="11" fillId="0" borderId="0" xfId="0" applyNumberFormat="1" applyFont="1" applyAlignment="1">
      <alignment wrapText="1"/>
    </xf>
    <xf numFmtId="3" fontId="10" fillId="0" borderId="0" xfId="0" applyNumberFormat="1" applyFont="1"/>
    <xf numFmtId="2" fontId="10" fillId="0" borderId="0" xfId="0" applyNumberFormat="1" applyFont="1"/>
    <xf numFmtId="49" fontId="10" fillId="0" borderId="0" xfId="0" applyNumberFormat="1" applyFont="1" applyFill="1" applyAlignment="1">
      <alignment horizontal="center" wrapText="1"/>
    </xf>
    <xf numFmtId="49" fontId="12" fillId="0" borderId="0" xfId="0" applyNumberFormat="1" applyFont="1" applyFill="1" applyAlignment="1">
      <alignment horizontal="center" wrapText="1"/>
    </xf>
    <xf numFmtId="49" fontId="16" fillId="0" borderId="0" xfId="0" applyNumberFormat="1" applyFont="1" applyFill="1" applyAlignment="1">
      <alignment horizontal="center"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3" fontId="0" fillId="0" borderId="0" xfId="0" applyNumberFormat="1"/>
    <xf numFmtId="2" fontId="0" fillId="0" borderId="0" xfId="0" applyNumberFormat="1"/>
    <xf numFmtId="0" fontId="15" fillId="0" borderId="0" xfId="0" applyFont="1" applyAlignment="1">
      <alignment wrapText="1"/>
    </xf>
    <xf numFmtId="0" fontId="11" fillId="0" borderId="0" xfId="0" applyFont="1" applyAlignment="1">
      <alignment wrapText="1"/>
    </xf>
    <xf numFmtId="49" fontId="0" fillId="9" borderId="0" xfId="0" applyNumberFormat="1" applyFill="1" applyAlignment="1">
      <alignment wrapText="1"/>
    </xf>
    <xf numFmtId="49" fontId="15" fillId="9" borderId="0" xfId="0" applyNumberFormat="1" applyFont="1" applyFill="1" applyAlignment="1">
      <alignment wrapText="1"/>
    </xf>
    <xf numFmtId="49" fontId="11" fillId="9" borderId="0" xfId="0" applyNumberFormat="1" applyFont="1" applyFill="1" applyAlignment="1">
      <alignment wrapText="1"/>
    </xf>
    <xf numFmtId="3" fontId="0" fillId="9" borderId="0" xfId="0" applyNumberFormat="1" applyFill="1"/>
    <xf numFmtId="0" fontId="0" fillId="9" borderId="0" xfId="0" applyFill="1"/>
    <xf numFmtId="2" fontId="0" fillId="9" borderId="0" xfId="0" applyNumberFormat="1" applyFill="1"/>
    <xf numFmtId="0" fontId="11" fillId="9" borderId="0" xfId="0" applyFont="1" applyFill="1" applyAlignment="1">
      <alignment wrapText="1"/>
    </xf>
    <xf numFmtId="2" fontId="0" fillId="7" borderId="0" xfId="0" applyNumberFormat="1" applyFill="1"/>
    <xf numFmtId="0" fontId="10" fillId="7" borderId="0" xfId="0" applyFont="1" applyFill="1" applyAlignment="1">
      <alignment horizontal="center"/>
    </xf>
    <xf numFmtId="2" fontId="10" fillId="7" borderId="0" xfId="0" applyNumberFormat="1" applyFont="1" applyFill="1"/>
    <xf numFmtId="2" fontId="10" fillId="5" borderId="0" xfId="0" applyNumberFormat="1" applyFont="1" applyFill="1"/>
    <xf numFmtId="2" fontId="10" fillId="0" borderId="0" xfId="0" applyNumberFormat="1" applyFont="1" applyFill="1"/>
    <xf numFmtId="3" fontId="10" fillId="0" borderId="0" xfId="0" applyNumberFormat="1" applyFont="1" applyFill="1"/>
    <xf numFmtId="0" fontId="10" fillId="0" borderId="0" xfId="0" applyFont="1" applyFill="1"/>
    <xf numFmtId="49" fontId="15" fillId="0" borderId="0" xfId="0" applyNumberFormat="1" applyFont="1"/>
    <xf numFmtId="0" fontId="11" fillId="0" borderId="0" xfId="0" applyFont="1"/>
    <xf numFmtId="49" fontId="0" fillId="9" borderId="0" xfId="0" applyNumberFormat="1" applyFill="1"/>
    <xf numFmtId="49" fontId="15" fillId="9" borderId="0" xfId="0" applyNumberFormat="1" applyFont="1" applyFill="1"/>
    <xf numFmtId="0" fontId="11" fillId="9" borderId="0" xfId="0" applyFont="1" applyFill="1"/>
    <xf numFmtId="0" fontId="15" fillId="0" borderId="0" xfId="0" applyFont="1" applyAlignment="1">
      <alignment vertical="center" wrapText="1"/>
    </xf>
    <xf numFmtId="0" fontId="15" fillId="0" borderId="0" xfId="0" applyFont="1"/>
    <xf numFmtId="0" fontId="12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9" borderId="0" xfId="0" applyFont="1" applyFill="1" applyAlignment="1">
      <alignment vertical="center" wrapText="1"/>
    </xf>
    <xf numFmtId="0" fontId="15" fillId="9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3" fontId="0" fillId="7" borderId="0" xfId="0" applyNumberFormat="1" applyFill="1"/>
    <xf numFmtId="3" fontId="10" fillId="7" borderId="0" xfId="0" applyNumberFormat="1" applyFont="1" applyFill="1"/>
    <xf numFmtId="0" fontId="0" fillId="0" borderId="0" xfId="0" applyAlignment="1">
      <alignment vertical="center" wrapText="1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0" fillId="5" borderId="0" xfId="0" applyNumberFormat="1" applyFont="1" applyFill="1"/>
    <xf numFmtId="0" fontId="10" fillId="5" borderId="0" xfId="0" applyFont="1" applyFill="1"/>
    <xf numFmtId="0" fontId="10" fillId="5" borderId="0" xfId="0" applyFont="1" applyFill="1" applyAlignment="1">
      <alignment vertical="center"/>
    </xf>
    <xf numFmtId="2" fontId="0" fillId="0" borderId="1" xfId="0" applyNumberForma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0" fontId="10" fillId="8" borderId="0" xfId="0" applyFont="1" applyFill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71072" cy="1080000"/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71072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2971072" cy="1080000"/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71072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71072" cy="1080000"/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71072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</xdr:colOff>
      <xdr:row>0</xdr:row>
      <xdr:rowOff>0</xdr:rowOff>
    </xdr:from>
    <xdr:ext cx="2971072" cy="1080000"/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" y="0"/>
          <a:ext cx="2971072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71072" cy="1080000"/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71072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</xdr:colOff>
      <xdr:row>0</xdr:row>
      <xdr:rowOff>0</xdr:rowOff>
    </xdr:from>
    <xdr:ext cx="2971072" cy="1080000"/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" y="0"/>
          <a:ext cx="2971072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71072" cy="1080000"/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71072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</xdr:colOff>
      <xdr:row>0</xdr:row>
      <xdr:rowOff>0</xdr:rowOff>
    </xdr:from>
    <xdr:ext cx="2971072" cy="1080000"/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" y="0"/>
          <a:ext cx="2971072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71072" cy="1080000"/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71072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tabSelected="1" zoomScale="80" zoomScaleNormal="80" workbookViewId="0"/>
  </sheetViews>
  <sheetFormatPr baseColWidth="10" defaultColWidth="9.140625" defaultRowHeight="15" x14ac:dyDescent="0.25"/>
  <cols>
    <col min="1" max="1" width="30" style="73" customWidth="1"/>
    <col min="2" max="2" width="11.42578125" style="1" customWidth="1"/>
    <col min="3" max="3" width="27.42578125" style="73" customWidth="1"/>
    <col min="4" max="4" width="11.85546875" style="1" customWidth="1"/>
    <col min="5" max="6" width="13.5703125" style="64" customWidth="1"/>
    <col min="7" max="7" width="6.7109375" style="64" customWidth="1"/>
    <col min="8" max="8" width="8.28515625" style="74" customWidth="1"/>
    <col min="9" max="9" width="13" style="70" customWidth="1"/>
    <col min="10" max="10" width="13.42578125" style="70" customWidth="1"/>
    <col min="11" max="11" width="6.7109375" style="70" customWidth="1"/>
    <col min="12" max="12" width="9.5703125" style="1" customWidth="1"/>
    <col min="13" max="13" width="15.5703125" style="64" customWidth="1"/>
    <col min="14" max="14" width="14.140625" style="64" customWidth="1"/>
    <col min="15" max="15" width="6.7109375" style="64" customWidth="1"/>
    <col min="16" max="16384" width="9.140625" style="1"/>
  </cols>
  <sheetData>
    <row r="1" spans="1:15" ht="88.5" customHeight="1" x14ac:dyDescent="0.25">
      <c r="A1" s="43"/>
      <c r="B1" s="43"/>
      <c r="C1" s="43"/>
      <c r="D1" s="160" t="s">
        <v>351</v>
      </c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1:15" s="29" customFormat="1" ht="25.5" customHeight="1" x14ac:dyDescent="0.25">
      <c r="A2" s="155" t="s">
        <v>471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spans="1:15" s="45" customFormat="1" ht="15.75" thickBot="1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s="45" customFormat="1" x14ac:dyDescent="0.25">
      <c r="A4" s="46"/>
      <c r="B4" s="46"/>
      <c r="C4" s="46"/>
      <c r="D4" s="46"/>
      <c r="E4" s="157" t="s">
        <v>424</v>
      </c>
      <c r="F4" s="158"/>
      <c r="G4" s="159"/>
      <c r="H4" s="157" t="s">
        <v>425</v>
      </c>
      <c r="I4" s="158"/>
      <c r="J4" s="158"/>
      <c r="K4" s="159"/>
      <c r="L4" s="157" t="s">
        <v>426</v>
      </c>
      <c r="M4" s="158"/>
      <c r="N4" s="158"/>
      <c r="O4" s="159"/>
    </row>
    <row r="5" spans="1:15" s="51" customFormat="1" ht="72.95" customHeight="1" x14ac:dyDescent="0.25">
      <c r="A5" s="47" t="s">
        <v>417</v>
      </c>
      <c r="B5" s="47" t="s">
        <v>338</v>
      </c>
      <c r="C5" s="47" t="s">
        <v>369</v>
      </c>
      <c r="D5" s="47" t="s">
        <v>427</v>
      </c>
      <c r="E5" s="48" t="s">
        <v>428</v>
      </c>
      <c r="F5" s="49" t="s">
        <v>429</v>
      </c>
      <c r="G5" s="50" t="s">
        <v>339</v>
      </c>
      <c r="H5" s="47" t="s">
        <v>427</v>
      </c>
      <c r="I5" s="49" t="s">
        <v>428</v>
      </c>
      <c r="J5" s="49" t="s">
        <v>429</v>
      </c>
      <c r="K5" s="50" t="s">
        <v>339</v>
      </c>
      <c r="L5" s="47" t="s">
        <v>427</v>
      </c>
      <c r="M5" s="49" t="s">
        <v>428</v>
      </c>
      <c r="N5" s="49" t="s">
        <v>429</v>
      </c>
      <c r="O5" s="50" t="s">
        <v>339</v>
      </c>
    </row>
    <row r="6" spans="1:15" ht="45" x14ac:dyDescent="0.25">
      <c r="A6" s="52" t="s">
        <v>352</v>
      </c>
      <c r="B6" s="53" t="s">
        <v>0</v>
      </c>
      <c r="C6" s="53" t="s">
        <v>121</v>
      </c>
      <c r="D6" s="53" t="s">
        <v>120</v>
      </c>
      <c r="E6" s="54" t="s">
        <v>349</v>
      </c>
      <c r="F6" s="54" t="s">
        <v>349</v>
      </c>
      <c r="G6" s="54" t="s">
        <v>349</v>
      </c>
      <c r="H6" s="53" t="s">
        <v>120</v>
      </c>
      <c r="I6" s="54" t="s">
        <v>349</v>
      </c>
      <c r="J6" s="54" t="s">
        <v>349</v>
      </c>
      <c r="K6" s="54" t="s">
        <v>349</v>
      </c>
      <c r="L6" s="53" t="s">
        <v>120</v>
      </c>
      <c r="M6" s="54" t="s">
        <v>349</v>
      </c>
      <c r="N6" s="54" t="s">
        <v>349</v>
      </c>
      <c r="O6" s="54" t="s">
        <v>349</v>
      </c>
    </row>
    <row r="7" spans="1:15" ht="45" x14ac:dyDescent="0.25">
      <c r="A7" s="52" t="s">
        <v>352</v>
      </c>
      <c r="B7" s="53" t="s">
        <v>1</v>
      </c>
      <c r="C7" s="53" t="s">
        <v>123</v>
      </c>
      <c r="D7" s="53" t="s">
        <v>122</v>
      </c>
      <c r="E7" s="54" t="s">
        <v>349</v>
      </c>
      <c r="F7" s="54" t="s">
        <v>349</v>
      </c>
      <c r="G7" s="54" t="s">
        <v>349</v>
      </c>
      <c r="H7" s="53" t="s">
        <v>122</v>
      </c>
      <c r="I7" s="54" t="s">
        <v>349</v>
      </c>
      <c r="J7" s="54" t="s">
        <v>349</v>
      </c>
      <c r="K7" s="54" t="s">
        <v>349</v>
      </c>
      <c r="L7" s="53" t="s">
        <v>122</v>
      </c>
      <c r="M7" s="54" t="s">
        <v>349</v>
      </c>
      <c r="N7" s="54" t="s">
        <v>349</v>
      </c>
      <c r="O7" s="54" t="s">
        <v>349</v>
      </c>
    </row>
    <row r="8" spans="1:15" ht="30" x14ac:dyDescent="0.25">
      <c r="A8" s="52" t="s">
        <v>352</v>
      </c>
      <c r="B8" s="53" t="s">
        <v>2</v>
      </c>
      <c r="C8" s="53" t="s">
        <v>130</v>
      </c>
      <c r="D8" s="53" t="s">
        <v>430</v>
      </c>
      <c r="E8" s="54" t="s">
        <v>349</v>
      </c>
      <c r="F8" s="55" t="s">
        <v>349</v>
      </c>
      <c r="G8" s="55" t="s">
        <v>349</v>
      </c>
      <c r="H8" s="53" t="s">
        <v>129</v>
      </c>
      <c r="I8" s="54" t="s">
        <v>349</v>
      </c>
      <c r="J8" s="55">
        <v>100</v>
      </c>
      <c r="K8" s="55">
        <v>100</v>
      </c>
      <c r="L8" s="53" t="s">
        <v>129</v>
      </c>
      <c r="M8" s="54" t="s">
        <v>349</v>
      </c>
      <c r="N8" s="55">
        <v>99.89</v>
      </c>
      <c r="O8" s="55">
        <v>99.89</v>
      </c>
    </row>
    <row r="9" spans="1:15" x14ac:dyDescent="0.25">
      <c r="A9" s="52" t="s">
        <v>353</v>
      </c>
      <c r="B9" s="53" t="s">
        <v>3</v>
      </c>
      <c r="C9" s="53" t="s">
        <v>133</v>
      </c>
      <c r="D9" s="53" t="s">
        <v>132</v>
      </c>
      <c r="E9" s="55">
        <v>100</v>
      </c>
      <c r="F9" s="56">
        <v>100</v>
      </c>
      <c r="G9" s="55">
        <f>(E9+F9)/2</f>
        <v>100</v>
      </c>
      <c r="H9" s="53" t="s">
        <v>132</v>
      </c>
      <c r="I9" s="55">
        <v>100</v>
      </c>
      <c r="J9" s="56">
        <v>100</v>
      </c>
      <c r="K9" s="55">
        <f>(I9+J9)/2</f>
        <v>100</v>
      </c>
      <c r="L9" s="53" t="s">
        <v>132</v>
      </c>
      <c r="M9" s="55">
        <v>100</v>
      </c>
      <c r="N9" s="56">
        <v>100</v>
      </c>
      <c r="O9" s="55">
        <f t="shared" ref="O9:O118" si="0">(M9+N9)/2</f>
        <v>100</v>
      </c>
    </row>
    <row r="10" spans="1:15" ht="45" x14ac:dyDescent="0.25">
      <c r="A10" s="52" t="s">
        <v>353</v>
      </c>
      <c r="B10" s="53" t="s">
        <v>4</v>
      </c>
      <c r="C10" s="53" t="s">
        <v>135</v>
      </c>
      <c r="D10" s="57" t="s">
        <v>134</v>
      </c>
      <c r="E10" s="55">
        <v>100</v>
      </c>
      <c r="F10" s="56">
        <v>100</v>
      </c>
      <c r="G10" s="55">
        <f>(E10+F10)/2</f>
        <v>100</v>
      </c>
      <c r="H10" s="57" t="s">
        <v>134</v>
      </c>
      <c r="I10" s="55">
        <v>100</v>
      </c>
      <c r="J10" s="56">
        <v>100</v>
      </c>
      <c r="K10" s="55">
        <f t="shared" ref="K10:K120" si="1">(I10+J10)/2</f>
        <v>100</v>
      </c>
      <c r="L10" s="57" t="s">
        <v>134</v>
      </c>
      <c r="M10" s="55">
        <v>100</v>
      </c>
      <c r="N10" s="56">
        <v>100</v>
      </c>
      <c r="O10" s="55">
        <f t="shared" si="0"/>
        <v>100</v>
      </c>
    </row>
    <row r="11" spans="1:15" ht="30" x14ac:dyDescent="0.25">
      <c r="A11" s="52" t="s">
        <v>353</v>
      </c>
      <c r="B11" s="53" t="s">
        <v>5</v>
      </c>
      <c r="C11" s="53" t="s">
        <v>370</v>
      </c>
      <c r="D11" s="57" t="s">
        <v>136</v>
      </c>
      <c r="E11" s="55" t="s">
        <v>349</v>
      </c>
      <c r="F11" s="55" t="s">
        <v>349</v>
      </c>
      <c r="G11" s="55" t="s">
        <v>349</v>
      </c>
      <c r="H11" s="57" t="s">
        <v>136</v>
      </c>
      <c r="I11" s="55"/>
      <c r="J11" s="55"/>
      <c r="K11" s="55"/>
      <c r="L11" s="57" t="s">
        <v>136</v>
      </c>
      <c r="M11" s="55" t="s">
        <v>349</v>
      </c>
      <c r="N11" s="55" t="s">
        <v>349</v>
      </c>
      <c r="O11" s="55" t="s">
        <v>349</v>
      </c>
    </row>
    <row r="12" spans="1:15" ht="30" x14ac:dyDescent="0.25">
      <c r="A12" s="52" t="s">
        <v>353</v>
      </c>
      <c r="B12" s="53" t="s">
        <v>6</v>
      </c>
      <c r="C12" s="53" t="s">
        <v>139</v>
      </c>
      <c r="D12" s="57" t="s">
        <v>138</v>
      </c>
      <c r="E12" s="55">
        <v>100</v>
      </c>
      <c r="F12" s="55">
        <v>100</v>
      </c>
      <c r="G12" s="55">
        <f>(E12+F12)/2</f>
        <v>100</v>
      </c>
      <c r="H12" s="57" t="s">
        <v>138</v>
      </c>
      <c r="I12" s="55">
        <v>100</v>
      </c>
      <c r="J12" s="55">
        <v>100</v>
      </c>
      <c r="K12" s="55">
        <f t="shared" si="1"/>
        <v>100</v>
      </c>
      <c r="L12" s="57" t="s">
        <v>138</v>
      </c>
      <c r="M12" s="55">
        <v>100</v>
      </c>
      <c r="N12" s="55">
        <v>100</v>
      </c>
      <c r="O12" s="55">
        <f t="shared" si="0"/>
        <v>100</v>
      </c>
    </row>
    <row r="13" spans="1:15" ht="30" x14ac:dyDescent="0.25">
      <c r="A13" s="52" t="s">
        <v>353</v>
      </c>
      <c r="B13" s="53" t="s">
        <v>7</v>
      </c>
      <c r="C13" s="53" t="s">
        <v>141</v>
      </c>
      <c r="D13" s="57" t="s">
        <v>140</v>
      </c>
      <c r="E13" s="55">
        <v>100</v>
      </c>
      <c r="F13" s="56">
        <v>100</v>
      </c>
      <c r="G13" s="55">
        <f>(E13+F13)/2</f>
        <v>100</v>
      </c>
      <c r="H13" s="57" t="s">
        <v>140</v>
      </c>
      <c r="I13" s="55">
        <v>100</v>
      </c>
      <c r="J13" s="56">
        <v>100</v>
      </c>
      <c r="K13" s="55">
        <f t="shared" si="1"/>
        <v>100</v>
      </c>
      <c r="L13" s="57" t="s">
        <v>140</v>
      </c>
      <c r="M13" s="55">
        <v>100</v>
      </c>
      <c r="N13" s="56">
        <v>100</v>
      </c>
      <c r="O13" s="55">
        <f t="shared" si="0"/>
        <v>100</v>
      </c>
    </row>
    <row r="14" spans="1:15" ht="30" x14ac:dyDescent="0.25">
      <c r="A14" s="52" t="s">
        <v>353</v>
      </c>
      <c r="B14" s="53" t="s">
        <v>8</v>
      </c>
      <c r="C14" s="53" t="s">
        <v>143</v>
      </c>
      <c r="D14" s="57" t="s">
        <v>142</v>
      </c>
      <c r="E14" s="55">
        <v>100</v>
      </c>
      <c r="F14" s="56">
        <v>100</v>
      </c>
      <c r="G14" s="55">
        <f>(E14+F14)/2</f>
        <v>100</v>
      </c>
      <c r="H14" s="57" t="s">
        <v>142</v>
      </c>
      <c r="I14" s="55">
        <v>100</v>
      </c>
      <c r="J14" s="56">
        <v>100</v>
      </c>
      <c r="K14" s="55">
        <f t="shared" si="1"/>
        <v>100</v>
      </c>
      <c r="L14" s="57" t="s">
        <v>142</v>
      </c>
      <c r="M14" s="55">
        <v>100</v>
      </c>
      <c r="N14" s="56">
        <v>100</v>
      </c>
      <c r="O14" s="55">
        <f t="shared" si="0"/>
        <v>100</v>
      </c>
    </row>
    <row r="15" spans="1:15" ht="30" x14ac:dyDescent="0.25">
      <c r="A15" s="52" t="s">
        <v>353</v>
      </c>
      <c r="B15" s="53" t="s">
        <v>9</v>
      </c>
      <c r="C15" s="53" t="s">
        <v>145</v>
      </c>
      <c r="D15" s="57" t="s">
        <v>144</v>
      </c>
      <c r="E15" s="55" t="s">
        <v>349</v>
      </c>
      <c r="F15" s="55">
        <v>100</v>
      </c>
      <c r="G15" s="55">
        <v>100</v>
      </c>
      <c r="H15" s="57" t="s">
        <v>144</v>
      </c>
      <c r="I15" s="55" t="s">
        <v>349</v>
      </c>
      <c r="J15" s="55">
        <v>100</v>
      </c>
      <c r="K15" s="55">
        <v>100</v>
      </c>
      <c r="L15" s="57" t="s">
        <v>144</v>
      </c>
      <c r="M15" s="55" t="s">
        <v>349</v>
      </c>
      <c r="N15" s="55">
        <v>100</v>
      </c>
      <c r="O15" s="55">
        <v>100</v>
      </c>
    </row>
    <row r="16" spans="1:15" ht="30" x14ac:dyDescent="0.25">
      <c r="A16" s="52" t="s">
        <v>353</v>
      </c>
      <c r="B16" s="53" t="s">
        <v>10</v>
      </c>
      <c r="C16" s="53" t="s">
        <v>148</v>
      </c>
      <c r="D16" s="57" t="s">
        <v>147</v>
      </c>
      <c r="E16" s="55" t="s">
        <v>349</v>
      </c>
      <c r="F16" s="55" t="s">
        <v>349</v>
      </c>
      <c r="G16" s="55" t="s">
        <v>349</v>
      </c>
      <c r="H16" s="57" t="s">
        <v>147</v>
      </c>
      <c r="I16" s="55">
        <v>95.56</v>
      </c>
      <c r="J16" s="55">
        <v>98.65</v>
      </c>
      <c r="K16" s="55">
        <f t="shared" si="1"/>
        <v>97.105000000000004</v>
      </c>
      <c r="L16" s="57" t="s">
        <v>147</v>
      </c>
      <c r="M16" s="55" t="s">
        <v>349</v>
      </c>
      <c r="N16" s="55" t="s">
        <v>349</v>
      </c>
      <c r="O16" s="55" t="s">
        <v>349</v>
      </c>
    </row>
    <row r="17" spans="1:15" ht="45" x14ac:dyDescent="0.25">
      <c r="A17" s="52" t="s">
        <v>353</v>
      </c>
      <c r="B17" s="53" t="s">
        <v>11</v>
      </c>
      <c r="C17" s="53" t="s">
        <v>150</v>
      </c>
      <c r="D17" s="57" t="s">
        <v>149</v>
      </c>
      <c r="E17" s="55" t="s">
        <v>349</v>
      </c>
      <c r="F17" s="55" t="s">
        <v>349</v>
      </c>
      <c r="G17" s="55" t="s">
        <v>349</v>
      </c>
      <c r="H17" s="57" t="s">
        <v>149</v>
      </c>
      <c r="I17" s="55" t="s">
        <v>349</v>
      </c>
      <c r="J17" s="55">
        <v>100</v>
      </c>
      <c r="K17" s="55">
        <v>100</v>
      </c>
      <c r="L17" s="57" t="s">
        <v>149</v>
      </c>
      <c r="M17" s="55" t="s">
        <v>349</v>
      </c>
      <c r="N17" s="55">
        <v>100</v>
      </c>
      <c r="O17" s="55">
        <v>100</v>
      </c>
    </row>
    <row r="18" spans="1:15" s="58" customFormat="1" ht="45" x14ac:dyDescent="0.25">
      <c r="A18" s="52" t="s">
        <v>354</v>
      </c>
      <c r="B18" s="53" t="s">
        <v>342</v>
      </c>
      <c r="C18" s="53" t="s">
        <v>153</v>
      </c>
      <c r="D18" s="57" t="s">
        <v>431</v>
      </c>
      <c r="E18" s="55" t="s">
        <v>349</v>
      </c>
      <c r="F18" s="55" t="s">
        <v>349</v>
      </c>
      <c r="G18" s="55" t="s">
        <v>349</v>
      </c>
      <c r="H18" s="57" t="s">
        <v>431</v>
      </c>
      <c r="I18" s="55" t="s">
        <v>349</v>
      </c>
      <c r="J18" s="55" t="s">
        <v>349</v>
      </c>
      <c r="K18" s="55" t="s">
        <v>349</v>
      </c>
      <c r="L18" s="57" t="s">
        <v>431</v>
      </c>
      <c r="M18" s="55" t="s">
        <v>349</v>
      </c>
      <c r="N18" s="55" t="s">
        <v>349</v>
      </c>
      <c r="O18" s="55" t="s">
        <v>349</v>
      </c>
    </row>
    <row r="19" spans="1:15" s="58" customFormat="1" ht="45" x14ac:dyDescent="0.25">
      <c r="A19" s="52" t="s">
        <v>354</v>
      </c>
      <c r="B19" s="53" t="s">
        <v>12</v>
      </c>
      <c r="C19" s="53" t="s">
        <v>371</v>
      </c>
      <c r="D19" s="57" t="s">
        <v>154</v>
      </c>
      <c r="E19" s="55" t="s">
        <v>349</v>
      </c>
      <c r="F19" s="55" t="s">
        <v>349</v>
      </c>
      <c r="G19" s="55" t="s">
        <v>349</v>
      </c>
      <c r="H19" s="57" t="s">
        <v>432</v>
      </c>
      <c r="I19" s="55" t="s">
        <v>349</v>
      </c>
      <c r="J19" s="55" t="s">
        <v>349</v>
      </c>
      <c r="K19" s="55" t="s">
        <v>349</v>
      </c>
      <c r="L19" s="57" t="s">
        <v>154</v>
      </c>
      <c r="M19" s="55" t="s">
        <v>349</v>
      </c>
      <c r="N19" s="55" t="s">
        <v>349</v>
      </c>
      <c r="O19" s="55" t="s">
        <v>349</v>
      </c>
    </row>
    <row r="20" spans="1:15" ht="45" x14ac:dyDescent="0.25">
      <c r="A20" s="52" t="s">
        <v>354</v>
      </c>
      <c r="B20" s="53" t="s">
        <v>13</v>
      </c>
      <c r="C20" s="53" t="s">
        <v>157</v>
      </c>
      <c r="D20" s="57" t="s">
        <v>156</v>
      </c>
      <c r="E20" s="55">
        <v>60</v>
      </c>
      <c r="F20" s="55" t="s">
        <v>349</v>
      </c>
      <c r="G20" s="59">
        <v>60</v>
      </c>
      <c r="H20" s="57" t="s">
        <v>156</v>
      </c>
      <c r="I20" s="55">
        <v>99.74</v>
      </c>
      <c r="J20" s="55">
        <v>100</v>
      </c>
      <c r="K20" s="55">
        <f t="shared" ref="K20" si="2">(I20+J20)/2</f>
        <v>99.87</v>
      </c>
      <c r="L20" s="57" t="s">
        <v>156</v>
      </c>
      <c r="M20" s="55" t="s">
        <v>349</v>
      </c>
      <c r="N20" s="55" t="s">
        <v>349</v>
      </c>
      <c r="O20" s="55" t="s">
        <v>349</v>
      </c>
    </row>
    <row r="21" spans="1:15" ht="45" x14ac:dyDescent="0.25">
      <c r="A21" s="52" t="s">
        <v>354</v>
      </c>
      <c r="B21" s="53" t="s">
        <v>14</v>
      </c>
      <c r="C21" s="53" t="s">
        <v>372</v>
      </c>
      <c r="D21" s="57" t="s">
        <v>160</v>
      </c>
      <c r="E21" s="55">
        <v>74.87</v>
      </c>
      <c r="F21" s="55">
        <v>77.75</v>
      </c>
      <c r="G21" s="59">
        <f>(E21+F21)/2</f>
        <v>76.31</v>
      </c>
      <c r="H21" s="57" t="s">
        <v>160</v>
      </c>
      <c r="I21" s="55">
        <v>93.82</v>
      </c>
      <c r="J21" s="55">
        <v>77.75</v>
      </c>
      <c r="K21" s="55">
        <f t="shared" si="1"/>
        <v>85.784999999999997</v>
      </c>
      <c r="L21" s="57" t="s">
        <v>160</v>
      </c>
      <c r="M21" s="55" t="s">
        <v>349</v>
      </c>
      <c r="N21" s="55" t="s">
        <v>349</v>
      </c>
      <c r="O21" s="55" t="s">
        <v>349</v>
      </c>
    </row>
    <row r="22" spans="1:15" ht="45" x14ac:dyDescent="0.25">
      <c r="A22" s="52" t="s">
        <v>354</v>
      </c>
      <c r="B22" s="53" t="s">
        <v>15</v>
      </c>
      <c r="C22" s="53" t="s">
        <v>163</v>
      </c>
      <c r="D22" s="57" t="s">
        <v>162</v>
      </c>
      <c r="E22" s="55" t="s">
        <v>349</v>
      </c>
      <c r="F22" s="55" t="s">
        <v>349</v>
      </c>
      <c r="G22" s="55" t="s">
        <v>349</v>
      </c>
      <c r="H22" s="57" t="s">
        <v>433</v>
      </c>
      <c r="I22" s="55" t="s">
        <v>349</v>
      </c>
      <c r="J22" s="55" t="s">
        <v>349</v>
      </c>
      <c r="K22" s="55" t="s">
        <v>349</v>
      </c>
      <c r="L22" s="57" t="s">
        <v>162</v>
      </c>
      <c r="M22" s="55" t="s">
        <v>349</v>
      </c>
      <c r="N22" s="55" t="s">
        <v>349</v>
      </c>
      <c r="O22" s="55" t="s">
        <v>349</v>
      </c>
    </row>
    <row r="23" spans="1:15" ht="45" x14ac:dyDescent="0.25">
      <c r="A23" s="52" t="s">
        <v>354</v>
      </c>
      <c r="B23" s="53" t="s">
        <v>16</v>
      </c>
      <c r="C23" s="53" t="s">
        <v>373</v>
      </c>
      <c r="D23" s="57" t="s">
        <v>164</v>
      </c>
      <c r="E23" s="55" t="s">
        <v>349</v>
      </c>
      <c r="F23" s="55" t="s">
        <v>349</v>
      </c>
      <c r="G23" s="55" t="s">
        <v>349</v>
      </c>
      <c r="H23" s="57" t="s">
        <v>434</v>
      </c>
      <c r="I23" s="55" t="s">
        <v>349</v>
      </c>
      <c r="J23" s="55" t="s">
        <v>349</v>
      </c>
      <c r="K23" s="55" t="s">
        <v>349</v>
      </c>
      <c r="L23" s="57" t="s">
        <v>164</v>
      </c>
      <c r="M23" s="55" t="s">
        <v>349</v>
      </c>
      <c r="N23" s="55" t="s">
        <v>349</v>
      </c>
      <c r="O23" s="55" t="s">
        <v>349</v>
      </c>
    </row>
    <row r="24" spans="1:15" ht="45" x14ac:dyDescent="0.25">
      <c r="A24" s="52" t="s">
        <v>354</v>
      </c>
      <c r="B24" s="53" t="s">
        <v>17</v>
      </c>
      <c r="C24" s="53" t="s">
        <v>167</v>
      </c>
      <c r="D24" s="57" t="s">
        <v>166</v>
      </c>
      <c r="E24" s="55" t="s">
        <v>349</v>
      </c>
      <c r="F24" s="55" t="s">
        <v>349</v>
      </c>
      <c r="G24" s="55" t="s">
        <v>349</v>
      </c>
      <c r="H24" s="57" t="s">
        <v>435</v>
      </c>
      <c r="I24" s="55" t="s">
        <v>349</v>
      </c>
      <c r="J24" s="55" t="s">
        <v>349</v>
      </c>
      <c r="K24" s="55" t="s">
        <v>349</v>
      </c>
      <c r="L24" s="57" t="s">
        <v>166</v>
      </c>
      <c r="M24" s="55" t="s">
        <v>349</v>
      </c>
      <c r="N24" s="55" t="s">
        <v>349</v>
      </c>
      <c r="O24" s="55" t="s">
        <v>349</v>
      </c>
    </row>
    <row r="25" spans="1:15" ht="45" x14ac:dyDescent="0.25">
      <c r="A25" s="52" t="s">
        <v>354</v>
      </c>
      <c r="B25" s="53" t="s">
        <v>18</v>
      </c>
      <c r="C25" s="53" t="s">
        <v>374</v>
      </c>
      <c r="D25" s="57" t="s">
        <v>168</v>
      </c>
      <c r="E25" s="55" t="s">
        <v>349</v>
      </c>
      <c r="F25" s="55" t="s">
        <v>349</v>
      </c>
      <c r="G25" s="55" t="s">
        <v>349</v>
      </c>
      <c r="H25" s="57" t="s">
        <v>168</v>
      </c>
      <c r="I25" s="55" t="s">
        <v>349</v>
      </c>
      <c r="J25" s="55">
        <v>66.67</v>
      </c>
      <c r="K25" s="59">
        <v>66.67</v>
      </c>
      <c r="L25" s="57" t="s">
        <v>168</v>
      </c>
      <c r="M25" s="55" t="s">
        <v>349</v>
      </c>
      <c r="N25" s="55" t="s">
        <v>349</v>
      </c>
      <c r="O25" s="55" t="s">
        <v>349</v>
      </c>
    </row>
    <row r="26" spans="1:15" ht="45" x14ac:dyDescent="0.25">
      <c r="A26" s="52" t="s">
        <v>354</v>
      </c>
      <c r="B26" s="53" t="s">
        <v>19</v>
      </c>
      <c r="C26" s="53" t="s">
        <v>375</v>
      </c>
      <c r="D26" s="57" t="s">
        <v>170</v>
      </c>
      <c r="E26" s="55" t="s">
        <v>349</v>
      </c>
      <c r="F26" s="55" t="s">
        <v>349</v>
      </c>
      <c r="G26" s="55" t="s">
        <v>349</v>
      </c>
      <c r="H26" s="57" t="s">
        <v>436</v>
      </c>
      <c r="I26" s="55" t="s">
        <v>349</v>
      </c>
      <c r="J26" s="55" t="s">
        <v>349</v>
      </c>
      <c r="K26" s="55" t="s">
        <v>349</v>
      </c>
      <c r="L26" s="57" t="s">
        <v>170</v>
      </c>
      <c r="M26" s="55" t="s">
        <v>349</v>
      </c>
      <c r="N26" s="55" t="s">
        <v>349</v>
      </c>
      <c r="O26" s="55" t="s">
        <v>349</v>
      </c>
    </row>
    <row r="27" spans="1:15" ht="45" x14ac:dyDescent="0.25">
      <c r="A27" s="52" t="s">
        <v>354</v>
      </c>
      <c r="B27" s="53" t="s">
        <v>20</v>
      </c>
      <c r="C27" s="53" t="s">
        <v>376</v>
      </c>
      <c r="D27" s="57" t="s">
        <v>172</v>
      </c>
      <c r="E27" s="55" t="s">
        <v>349</v>
      </c>
      <c r="F27" s="55" t="s">
        <v>349</v>
      </c>
      <c r="G27" s="55" t="s">
        <v>349</v>
      </c>
      <c r="H27" s="57" t="s">
        <v>437</v>
      </c>
      <c r="I27" s="55" t="s">
        <v>349</v>
      </c>
      <c r="J27" s="55" t="s">
        <v>349</v>
      </c>
      <c r="K27" s="55" t="s">
        <v>349</v>
      </c>
      <c r="L27" s="57" t="s">
        <v>172</v>
      </c>
      <c r="M27" s="55" t="s">
        <v>349</v>
      </c>
      <c r="N27" s="55" t="s">
        <v>349</v>
      </c>
      <c r="O27" s="55" t="s">
        <v>349</v>
      </c>
    </row>
    <row r="28" spans="1:15" ht="45" x14ac:dyDescent="0.25">
      <c r="A28" s="52" t="s">
        <v>354</v>
      </c>
      <c r="B28" s="53" t="s">
        <v>350</v>
      </c>
      <c r="C28" s="53" t="s">
        <v>377</v>
      </c>
      <c r="D28" s="57" t="s">
        <v>125</v>
      </c>
      <c r="E28" s="55" t="s">
        <v>349</v>
      </c>
      <c r="F28" s="55" t="s">
        <v>349</v>
      </c>
      <c r="G28" s="55" t="s">
        <v>349</v>
      </c>
      <c r="H28" s="57" t="s">
        <v>125</v>
      </c>
      <c r="I28" s="55" t="s">
        <v>349</v>
      </c>
      <c r="J28" s="55" t="s">
        <v>349</v>
      </c>
      <c r="K28" s="55" t="s">
        <v>349</v>
      </c>
      <c r="L28" s="57" t="s">
        <v>125</v>
      </c>
      <c r="M28" s="55" t="s">
        <v>349</v>
      </c>
      <c r="N28" s="55" t="s">
        <v>349</v>
      </c>
      <c r="O28" s="55" t="s">
        <v>349</v>
      </c>
    </row>
    <row r="29" spans="1:15" ht="45" x14ac:dyDescent="0.25">
      <c r="A29" s="52" t="s">
        <v>354</v>
      </c>
      <c r="B29" s="53" t="s">
        <v>21</v>
      </c>
      <c r="C29" s="53" t="s">
        <v>378</v>
      </c>
      <c r="D29" s="57" t="s">
        <v>302</v>
      </c>
      <c r="E29" s="55" t="s">
        <v>349</v>
      </c>
      <c r="F29" s="55" t="s">
        <v>349</v>
      </c>
      <c r="G29" s="55" t="s">
        <v>349</v>
      </c>
      <c r="H29" s="57" t="s">
        <v>302</v>
      </c>
      <c r="I29" s="55" t="s">
        <v>349</v>
      </c>
      <c r="J29" s="55" t="s">
        <v>349</v>
      </c>
      <c r="K29" s="55" t="s">
        <v>349</v>
      </c>
      <c r="L29" s="57" t="s">
        <v>302</v>
      </c>
      <c r="M29" s="55" t="s">
        <v>349</v>
      </c>
      <c r="N29" s="55" t="s">
        <v>349</v>
      </c>
      <c r="O29" s="55" t="s">
        <v>349</v>
      </c>
    </row>
    <row r="30" spans="1:15" ht="45" x14ac:dyDescent="0.25">
      <c r="A30" s="52" t="s">
        <v>354</v>
      </c>
      <c r="B30" s="53" t="s">
        <v>22</v>
      </c>
      <c r="C30" s="53" t="s">
        <v>175</v>
      </c>
      <c r="D30" s="57" t="s">
        <v>174</v>
      </c>
      <c r="E30" s="55" t="s">
        <v>349</v>
      </c>
      <c r="F30" s="55" t="s">
        <v>349</v>
      </c>
      <c r="G30" s="55" t="s">
        <v>349</v>
      </c>
      <c r="H30" s="57" t="s">
        <v>438</v>
      </c>
      <c r="I30" s="55" t="s">
        <v>349</v>
      </c>
      <c r="J30" s="55" t="s">
        <v>349</v>
      </c>
      <c r="K30" s="55" t="s">
        <v>349</v>
      </c>
      <c r="L30" s="57" t="s">
        <v>174</v>
      </c>
      <c r="M30" s="55" t="s">
        <v>349</v>
      </c>
      <c r="N30" s="55" t="s">
        <v>349</v>
      </c>
      <c r="O30" s="55" t="s">
        <v>349</v>
      </c>
    </row>
    <row r="31" spans="1:15" ht="30" x14ac:dyDescent="0.25">
      <c r="A31" s="52" t="s">
        <v>355</v>
      </c>
      <c r="B31" s="53" t="s">
        <v>23</v>
      </c>
      <c r="C31" s="53" t="s">
        <v>379</v>
      </c>
      <c r="D31" s="57" t="s">
        <v>178</v>
      </c>
      <c r="E31" s="55">
        <v>97.63</v>
      </c>
      <c r="F31" s="55" t="s">
        <v>349</v>
      </c>
      <c r="G31" s="55">
        <v>97.63</v>
      </c>
      <c r="H31" s="57" t="s">
        <v>178</v>
      </c>
      <c r="I31" s="55">
        <v>98.39</v>
      </c>
      <c r="J31" s="55" t="s">
        <v>349</v>
      </c>
      <c r="K31" s="55">
        <v>98.39</v>
      </c>
      <c r="L31" s="57" t="s">
        <v>178</v>
      </c>
      <c r="M31" s="55">
        <v>98.37</v>
      </c>
      <c r="N31" s="55" t="s">
        <v>349</v>
      </c>
      <c r="O31" s="55">
        <v>98.37</v>
      </c>
    </row>
    <row r="32" spans="1:15" ht="45" x14ac:dyDescent="0.25">
      <c r="A32" s="52" t="s">
        <v>355</v>
      </c>
      <c r="B32" s="53" t="s">
        <v>24</v>
      </c>
      <c r="C32" s="53" t="s">
        <v>181</v>
      </c>
      <c r="D32" s="57" t="s">
        <v>180</v>
      </c>
      <c r="E32" s="55" t="s">
        <v>349</v>
      </c>
      <c r="F32" s="55">
        <v>100</v>
      </c>
      <c r="G32" s="55">
        <v>100</v>
      </c>
      <c r="H32" s="57" t="s">
        <v>180</v>
      </c>
      <c r="I32" s="55" t="s">
        <v>349</v>
      </c>
      <c r="J32" s="55" t="s">
        <v>349</v>
      </c>
      <c r="K32" s="55" t="s">
        <v>349</v>
      </c>
      <c r="L32" s="57" t="s">
        <v>180</v>
      </c>
      <c r="M32" s="55" t="s">
        <v>349</v>
      </c>
      <c r="N32" s="55" t="s">
        <v>349</v>
      </c>
      <c r="O32" s="55" t="s">
        <v>349</v>
      </c>
    </row>
    <row r="33" spans="1:15" ht="45" x14ac:dyDescent="0.25">
      <c r="A33" s="52" t="s">
        <v>356</v>
      </c>
      <c r="B33" s="53" t="s">
        <v>25</v>
      </c>
      <c r="C33" s="53" t="s">
        <v>183</v>
      </c>
      <c r="D33" s="57" t="s">
        <v>182</v>
      </c>
      <c r="E33" s="55">
        <v>80</v>
      </c>
      <c r="F33" s="55">
        <v>83.33</v>
      </c>
      <c r="G33" s="55">
        <f>(E33+F33)/2</f>
        <v>81.664999999999992</v>
      </c>
      <c r="H33" s="57" t="s">
        <v>182</v>
      </c>
      <c r="I33" s="55">
        <v>80</v>
      </c>
      <c r="J33" s="55">
        <v>83.33</v>
      </c>
      <c r="K33" s="55">
        <f t="shared" si="1"/>
        <v>81.664999999999992</v>
      </c>
      <c r="L33" s="57" t="s">
        <v>182</v>
      </c>
      <c r="M33" s="55">
        <v>80</v>
      </c>
      <c r="N33" s="55">
        <v>83.33</v>
      </c>
      <c r="O33" s="55">
        <f t="shared" si="0"/>
        <v>81.664999999999992</v>
      </c>
    </row>
    <row r="34" spans="1:15" ht="30" x14ac:dyDescent="0.25">
      <c r="A34" s="52" t="s">
        <v>356</v>
      </c>
      <c r="B34" s="53" t="s">
        <v>26</v>
      </c>
      <c r="C34" s="53" t="s">
        <v>188</v>
      </c>
      <c r="D34" s="57" t="s">
        <v>187</v>
      </c>
      <c r="E34" s="55" t="s">
        <v>349</v>
      </c>
      <c r="F34" s="55">
        <v>100</v>
      </c>
      <c r="G34" s="55">
        <v>100</v>
      </c>
      <c r="H34" s="57" t="s">
        <v>187</v>
      </c>
      <c r="I34" s="55" t="s">
        <v>349</v>
      </c>
      <c r="J34" s="55">
        <v>100</v>
      </c>
      <c r="K34" s="55">
        <v>100</v>
      </c>
      <c r="L34" s="57" t="s">
        <v>187</v>
      </c>
      <c r="M34" s="55" t="s">
        <v>349</v>
      </c>
      <c r="N34" s="55">
        <v>100</v>
      </c>
      <c r="O34" s="55">
        <v>100</v>
      </c>
    </row>
    <row r="35" spans="1:15" ht="30" x14ac:dyDescent="0.25">
      <c r="A35" s="52" t="s">
        <v>356</v>
      </c>
      <c r="B35" s="53" t="s">
        <v>27</v>
      </c>
      <c r="C35" s="53" t="s">
        <v>190</v>
      </c>
      <c r="D35" s="57" t="s">
        <v>189</v>
      </c>
      <c r="E35" s="55" t="s">
        <v>349</v>
      </c>
      <c r="F35" s="55">
        <v>100</v>
      </c>
      <c r="G35" s="55">
        <v>100</v>
      </c>
      <c r="H35" s="57" t="s">
        <v>189</v>
      </c>
      <c r="I35" s="55" t="s">
        <v>349</v>
      </c>
      <c r="J35" s="55">
        <v>100</v>
      </c>
      <c r="K35" s="55">
        <v>100</v>
      </c>
      <c r="L35" s="57" t="s">
        <v>189</v>
      </c>
      <c r="M35" s="55" t="s">
        <v>349</v>
      </c>
      <c r="N35" s="55">
        <v>100</v>
      </c>
      <c r="O35" s="55">
        <v>100</v>
      </c>
    </row>
    <row r="36" spans="1:15" ht="60" x14ac:dyDescent="0.25">
      <c r="A36" s="52" t="s">
        <v>356</v>
      </c>
      <c r="B36" s="53" t="s">
        <v>28</v>
      </c>
      <c r="C36" s="53" t="s">
        <v>192</v>
      </c>
      <c r="D36" s="57" t="s">
        <v>191</v>
      </c>
      <c r="E36" s="55">
        <v>100</v>
      </c>
      <c r="F36" s="55">
        <v>100</v>
      </c>
      <c r="G36" s="55">
        <f>(E36+F36)/2</f>
        <v>100</v>
      </c>
      <c r="H36" s="57" t="s">
        <v>191</v>
      </c>
      <c r="I36" s="55">
        <v>99.98</v>
      </c>
      <c r="J36" s="55">
        <v>100</v>
      </c>
      <c r="K36" s="55">
        <f t="shared" si="1"/>
        <v>99.990000000000009</v>
      </c>
      <c r="L36" s="57" t="s">
        <v>191</v>
      </c>
      <c r="M36" s="55">
        <v>99.99</v>
      </c>
      <c r="N36" s="55">
        <v>100</v>
      </c>
      <c r="O36" s="55">
        <f t="shared" si="0"/>
        <v>99.995000000000005</v>
      </c>
    </row>
    <row r="37" spans="1:15" ht="45" x14ac:dyDescent="0.25">
      <c r="A37" s="52" t="s">
        <v>356</v>
      </c>
      <c r="B37" s="53" t="s">
        <v>29</v>
      </c>
      <c r="C37" s="53" t="s">
        <v>194</v>
      </c>
      <c r="D37" s="57" t="s">
        <v>439</v>
      </c>
      <c r="E37" s="55" t="s">
        <v>349</v>
      </c>
      <c r="F37" s="55" t="s">
        <v>349</v>
      </c>
      <c r="G37" s="55" t="s">
        <v>349</v>
      </c>
      <c r="H37" s="57" t="s">
        <v>439</v>
      </c>
      <c r="I37" s="55" t="s">
        <v>349</v>
      </c>
      <c r="J37" s="55" t="s">
        <v>349</v>
      </c>
      <c r="K37" s="55" t="s">
        <v>349</v>
      </c>
      <c r="L37" s="57" t="s">
        <v>439</v>
      </c>
      <c r="M37" s="55" t="s">
        <v>349</v>
      </c>
      <c r="N37" s="55">
        <v>100</v>
      </c>
      <c r="O37" s="55">
        <v>100</v>
      </c>
    </row>
    <row r="38" spans="1:15" ht="45" x14ac:dyDescent="0.25">
      <c r="A38" s="52" t="s">
        <v>356</v>
      </c>
      <c r="B38" s="53" t="s">
        <v>30</v>
      </c>
      <c r="C38" s="53" t="s">
        <v>196</v>
      </c>
      <c r="D38" s="57" t="s">
        <v>195</v>
      </c>
      <c r="E38" s="55" t="s">
        <v>349</v>
      </c>
      <c r="F38" s="55" t="s">
        <v>349</v>
      </c>
      <c r="G38" s="55" t="s">
        <v>349</v>
      </c>
      <c r="H38" s="57" t="s">
        <v>195</v>
      </c>
      <c r="I38" s="55" t="s">
        <v>349</v>
      </c>
      <c r="J38" s="55">
        <v>72.22</v>
      </c>
      <c r="K38" s="59">
        <v>72.22</v>
      </c>
      <c r="L38" s="57" t="s">
        <v>195</v>
      </c>
      <c r="M38" s="55">
        <v>80</v>
      </c>
      <c r="N38" s="55">
        <v>77.78</v>
      </c>
      <c r="O38" s="59">
        <f t="shared" si="0"/>
        <v>78.89</v>
      </c>
    </row>
    <row r="39" spans="1:15" ht="45" x14ac:dyDescent="0.25">
      <c r="A39" s="52" t="s">
        <v>356</v>
      </c>
      <c r="B39" s="53" t="s">
        <v>31</v>
      </c>
      <c r="C39" s="53" t="s">
        <v>197</v>
      </c>
      <c r="D39" s="57" t="s">
        <v>125</v>
      </c>
      <c r="E39" s="55" t="s">
        <v>349</v>
      </c>
      <c r="F39" s="55">
        <v>100</v>
      </c>
      <c r="G39" s="55">
        <v>100</v>
      </c>
      <c r="H39" s="57" t="s">
        <v>125</v>
      </c>
      <c r="I39" s="55" t="s">
        <v>349</v>
      </c>
      <c r="J39" s="55">
        <v>100</v>
      </c>
      <c r="K39" s="55">
        <v>100</v>
      </c>
      <c r="L39" s="57" t="s">
        <v>125</v>
      </c>
      <c r="M39" s="55" t="s">
        <v>349</v>
      </c>
      <c r="N39" s="55" t="s">
        <v>349</v>
      </c>
      <c r="O39" s="55" t="s">
        <v>349</v>
      </c>
    </row>
    <row r="40" spans="1:15" ht="45" x14ac:dyDescent="0.25">
      <c r="A40" s="52" t="s">
        <v>357</v>
      </c>
      <c r="B40" s="53" t="s">
        <v>32</v>
      </c>
      <c r="C40" s="53" t="s">
        <v>199</v>
      </c>
      <c r="D40" s="57" t="s">
        <v>198</v>
      </c>
      <c r="E40" s="55">
        <v>100</v>
      </c>
      <c r="F40" s="55" t="s">
        <v>349</v>
      </c>
      <c r="G40" s="55">
        <v>100</v>
      </c>
      <c r="H40" s="57" t="s">
        <v>198</v>
      </c>
      <c r="I40" s="55">
        <v>100</v>
      </c>
      <c r="J40" s="55" t="s">
        <v>349</v>
      </c>
      <c r="K40" s="55">
        <v>100</v>
      </c>
      <c r="L40" s="57" t="s">
        <v>198</v>
      </c>
      <c r="M40" s="55" t="s">
        <v>349</v>
      </c>
      <c r="N40" s="55" t="s">
        <v>349</v>
      </c>
      <c r="O40" s="55" t="s">
        <v>349</v>
      </c>
    </row>
    <row r="41" spans="1:15" ht="30" x14ac:dyDescent="0.25">
      <c r="A41" s="52" t="s">
        <v>357</v>
      </c>
      <c r="B41" s="53" t="s">
        <v>33</v>
      </c>
      <c r="C41" s="53" t="s">
        <v>201</v>
      </c>
      <c r="D41" s="57" t="s">
        <v>200</v>
      </c>
      <c r="E41" s="55" t="s">
        <v>349</v>
      </c>
      <c r="F41" s="55" t="s">
        <v>349</v>
      </c>
      <c r="G41" s="55" t="s">
        <v>349</v>
      </c>
      <c r="H41" s="57" t="s">
        <v>200</v>
      </c>
      <c r="I41" s="55" t="s">
        <v>349</v>
      </c>
      <c r="J41" s="55" t="s">
        <v>349</v>
      </c>
      <c r="K41" s="55" t="s">
        <v>349</v>
      </c>
      <c r="L41" s="57" t="s">
        <v>200</v>
      </c>
      <c r="M41" s="55" t="s">
        <v>349</v>
      </c>
      <c r="N41" s="55" t="s">
        <v>349</v>
      </c>
      <c r="O41" s="55" t="s">
        <v>349</v>
      </c>
    </row>
    <row r="42" spans="1:15" ht="30" x14ac:dyDescent="0.25">
      <c r="A42" s="52" t="s">
        <v>357</v>
      </c>
      <c r="B42" s="53" t="s">
        <v>34</v>
      </c>
      <c r="C42" s="53" t="s">
        <v>205</v>
      </c>
      <c r="D42" s="57" t="s">
        <v>440</v>
      </c>
      <c r="E42" s="55" t="s">
        <v>349</v>
      </c>
      <c r="F42" s="55" t="s">
        <v>349</v>
      </c>
      <c r="G42" s="55" t="s">
        <v>349</v>
      </c>
      <c r="H42" s="57" t="s">
        <v>204</v>
      </c>
      <c r="I42" s="55">
        <v>80.34</v>
      </c>
      <c r="J42" s="55" t="s">
        <v>349</v>
      </c>
      <c r="K42" s="55">
        <v>80.34</v>
      </c>
      <c r="L42" s="57" t="s">
        <v>204</v>
      </c>
      <c r="M42" s="55">
        <v>80.34</v>
      </c>
      <c r="N42" s="55" t="s">
        <v>349</v>
      </c>
      <c r="O42" s="55">
        <v>80.34</v>
      </c>
    </row>
    <row r="43" spans="1:15" ht="45" x14ac:dyDescent="0.25">
      <c r="A43" s="52" t="s">
        <v>357</v>
      </c>
      <c r="B43" s="53" t="s">
        <v>35</v>
      </c>
      <c r="C43" s="53" t="s">
        <v>380</v>
      </c>
      <c r="D43" s="57" t="s">
        <v>206</v>
      </c>
      <c r="E43" s="55" t="s">
        <v>349</v>
      </c>
      <c r="F43" s="55" t="s">
        <v>349</v>
      </c>
      <c r="G43" s="55" t="s">
        <v>349</v>
      </c>
      <c r="H43" s="57" t="s">
        <v>206</v>
      </c>
      <c r="I43" s="55" t="s">
        <v>349</v>
      </c>
      <c r="J43" s="55" t="s">
        <v>349</v>
      </c>
      <c r="K43" s="55" t="s">
        <v>349</v>
      </c>
      <c r="L43" s="57" t="s">
        <v>206</v>
      </c>
      <c r="M43" s="55" t="s">
        <v>349</v>
      </c>
      <c r="N43" s="55" t="s">
        <v>349</v>
      </c>
      <c r="O43" s="55" t="s">
        <v>349</v>
      </c>
    </row>
    <row r="44" spans="1:15" ht="30" x14ac:dyDescent="0.25">
      <c r="A44" s="52" t="s">
        <v>357</v>
      </c>
      <c r="B44" s="53" t="s">
        <v>36</v>
      </c>
      <c r="C44" s="53" t="s">
        <v>209</v>
      </c>
      <c r="D44" s="57" t="s">
        <v>208</v>
      </c>
      <c r="E44" s="55" t="s">
        <v>349</v>
      </c>
      <c r="F44" s="55" t="s">
        <v>349</v>
      </c>
      <c r="G44" s="55" t="s">
        <v>349</v>
      </c>
      <c r="H44" s="57" t="s">
        <v>208</v>
      </c>
      <c r="I44" s="55" t="s">
        <v>349</v>
      </c>
      <c r="J44" s="55" t="s">
        <v>349</v>
      </c>
      <c r="K44" s="55" t="s">
        <v>349</v>
      </c>
      <c r="L44" s="57" t="s">
        <v>208</v>
      </c>
      <c r="M44" s="55" t="s">
        <v>349</v>
      </c>
      <c r="N44" s="55" t="s">
        <v>349</v>
      </c>
      <c r="O44" s="55" t="s">
        <v>349</v>
      </c>
    </row>
    <row r="45" spans="1:15" x14ac:dyDescent="0.25">
      <c r="A45" s="52" t="s">
        <v>357</v>
      </c>
      <c r="B45" s="53" t="s">
        <v>37</v>
      </c>
      <c r="C45" s="53" t="s">
        <v>211</v>
      </c>
      <c r="D45" s="57" t="s">
        <v>210</v>
      </c>
      <c r="E45" s="55">
        <v>93.33</v>
      </c>
      <c r="F45" s="55" t="s">
        <v>349</v>
      </c>
      <c r="G45" s="55">
        <v>93.33</v>
      </c>
      <c r="H45" s="57" t="s">
        <v>210</v>
      </c>
      <c r="I45" s="55">
        <v>98.63</v>
      </c>
      <c r="J45" s="55" t="s">
        <v>349</v>
      </c>
      <c r="K45" s="55">
        <v>98.63</v>
      </c>
      <c r="L45" s="57" t="s">
        <v>210</v>
      </c>
      <c r="M45" s="55">
        <v>98.59</v>
      </c>
      <c r="N45" s="55" t="s">
        <v>349</v>
      </c>
      <c r="O45" s="55">
        <v>98.59</v>
      </c>
    </row>
    <row r="46" spans="1:15" ht="30" x14ac:dyDescent="0.25">
      <c r="A46" s="52" t="s">
        <v>357</v>
      </c>
      <c r="B46" s="53" t="s">
        <v>38</v>
      </c>
      <c r="C46" s="53" t="s">
        <v>381</v>
      </c>
      <c r="D46" s="57" t="s">
        <v>212</v>
      </c>
      <c r="E46" s="55" t="s">
        <v>349</v>
      </c>
      <c r="F46" s="55" t="s">
        <v>349</v>
      </c>
      <c r="G46" s="55" t="s">
        <v>349</v>
      </c>
      <c r="H46" s="57" t="s">
        <v>212</v>
      </c>
      <c r="I46" s="55" t="s">
        <v>349</v>
      </c>
      <c r="J46" s="55" t="s">
        <v>349</v>
      </c>
      <c r="K46" s="55" t="s">
        <v>349</v>
      </c>
      <c r="L46" s="57" t="s">
        <v>212</v>
      </c>
      <c r="M46" s="55" t="s">
        <v>349</v>
      </c>
      <c r="N46" s="55" t="s">
        <v>349</v>
      </c>
      <c r="O46" s="55" t="s">
        <v>349</v>
      </c>
    </row>
    <row r="47" spans="1:15" ht="30" x14ac:dyDescent="0.25">
      <c r="A47" s="52" t="s">
        <v>357</v>
      </c>
      <c r="B47" s="53" t="s">
        <v>39</v>
      </c>
      <c r="C47" s="53" t="s">
        <v>382</v>
      </c>
      <c r="D47" s="57" t="s">
        <v>441</v>
      </c>
      <c r="E47" s="55" t="s">
        <v>349</v>
      </c>
      <c r="F47" s="55" t="s">
        <v>349</v>
      </c>
      <c r="G47" s="55" t="s">
        <v>349</v>
      </c>
      <c r="H47" s="57" t="s">
        <v>214</v>
      </c>
      <c r="I47" s="55" t="s">
        <v>349</v>
      </c>
      <c r="J47" s="55" t="s">
        <v>349</v>
      </c>
      <c r="K47" s="55" t="s">
        <v>349</v>
      </c>
      <c r="L47" s="57" t="s">
        <v>214</v>
      </c>
      <c r="M47" s="55" t="s">
        <v>349</v>
      </c>
      <c r="N47" s="55" t="s">
        <v>349</v>
      </c>
      <c r="O47" s="55" t="s">
        <v>349</v>
      </c>
    </row>
    <row r="48" spans="1:15" ht="30" x14ac:dyDescent="0.25">
      <c r="A48" s="52" t="s">
        <v>357</v>
      </c>
      <c r="B48" s="53" t="s">
        <v>40</v>
      </c>
      <c r="C48" s="53" t="s">
        <v>217</v>
      </c>
      <c r="D48" s="57" t="s">
        <v>216</v>
      </c>
      <c r="E48" s="55" t="s">
        <v>349</v>
      </c>
      <c r="F48" s="55" t="s">
        <v>349</v>
      </c>
      <c r="G48" s="55" t="s">
        <v>349</v>
      </c>
      <c r="H48" s="57" t="s">
        <v>216</v>
      </c>
      <c r="I48" s="55" t="s">
        <v>349</v>
      </c>
      <c r="J48" s="55" t="s">
        <v>349</v>
      </c>
      <c r="K48" s="55" t="s">
        <v>349</v>
      </c>
      <c r="L48" s="57" t="s">
        <v>216</v>
      </c>
      <c r="M48" s="55" t="s">
        <v>349</v>
      </c>
      <c r="N48" s="55" t="s">
        <v>349</v>
      </c>
      <c r="O48" s="55" t="s">
        <v>349</v>
      </c>
    </row>
    <row r="49" spans="1:15" x14ac:dyDescent="0.25">
      <c r="A49" s="52" t="s">
        <v>357</v>
      </c>
      <c r="B49" s="53" t="s">
        <v>41</v>
      </c>
      <c r="C49" s="53" t="s">
        <v>221</v>
      </c>
      <c r="D49" s="57" t="s">
        <v>220</v>
      </c>
      <c r="E49" s="55">
        <v>79.88</v>
      </c>
      <c r="F49" s="55" t="s">
        <v>349</v>
      </c>
      <c r="G49" s="59">
        <v>79.88</v>
      </c>
      <c r="H49" s="57" t="s">
        <v>220</v>
      </c>
      <c r="I49" s="55">
        <v>83.9</v>
      </c>
      <c r="J49" s="55" t="s">
        <v>349</v>
      </c>
      <c r="K49" s="55">
        <v>83.9</v>
      </c>
      <c r="L49" s="57" t="s">
        <v>220</v>
      </c>
      <c r="M49" s="55">
        <v>84.25</v>
      </c>
      <c r="N49" s="55" t="s">
        <v>349</v>
      </c>
      <c r="O49" s="55">
        <v>84.25</v>
      </c>
    </row>
    <row r="50" spans="1:15" x14ac:dyDescent="0.25">
      <c r="A50" s="52" t="s">
        <v>357</v>
      </c>
      <c r="B50" s="53" t="s">
        <v>42</v>
      </c>
      <c r="C50" s="53" t="s">
        <v>383</v>
      </c>
      <c r="D50" s="57" t="s">
        <v>442</v>
      </c>
      <c r="E50" s="55" t="s">
        <v>349</v>
      </c>
      <c r="F50" s="55" t="s">
        <v>349</v>
      </c>
      <c r="G50" s="55" t="s">
        <v>349</v>
      </c>
      <c r="H50" s="57" t="s">
        <v>442</v>
      </c>
      <c r="I50" s="55" t="s">
        <v>349</v>
      </c>
      <c r="J50" s="55" t="s">
        <v>349</v>
      </c>
      <c r="K50" s="55" t="s">
        <v>349</v>
      </c>
      <c r="L50" s="57" t="s">
        <v>442</v>
      </c>
      <c r="M50" s="55" t="s">
        <v>349</v>
      </c>
      <c r="N50" s="55" t="s">
        <v>349</v>
      </c>
      <c r="O50" s="55" t="s">
        <v>349</v>
      </c>
    </row>
    <row r="51" spans="1:15" ht="30" x14ac:dyDescent="0.25">
      <c r="A51" s="52" t="s">
        <v>357</v>
      </c>
      <c r="B51" s="53" t="s">
        <v>43</v>
      </c>
      <c r="C51" s="53" t="s">
        <v>223</v>
      </c>
      <c r="D51" s="57" t="s">
        <v>222</v>
      </c>
      <c r="E51" s="55" t="s">
        <v>349</v>
      </c>
      <c r="F51" s="55" t="s">
        <v>349</v>
      </c>
      <c r="G51" s="55" t="s">
        <v>349</v>
      </c>
      <c r="H51" s="57" t="s">
        <v>222</v>
      </c>
      <c r="I51" s="55" t="s">
        <v>349</v>
      </c>
      <c r="J51" s="55" t="s">
        <v>349</v>
      </c>
      <c r="K51" s="55" t="s">
        <v>349</v>
      </c>
      <c r="L51" s="57" t="s">
        <v>222</v>
      </c>
      <c r="M51" s="55" t="s">
        <v>349</v>
      </c>
      <c r="N51" s="55" t="s">
        <v>349</v>
      </c>
      <c r="O51" s="55" t="s">
        <v>349</v>
      </c>
    </row>
    <row r="52" spans="1:15" ht="45" x14ac:dyDescent="0.25">
      <c r="A52" s="52" t="s">
        <v>357</v>
      </c>
      <c r="B52" s="53" t="s">
        <v>44</v>
      </c>
      <c r="C52" s="53" t="s">
        <v>384</v>
      </c>
      <c r="D52" s="57" t="s">
        <v>127</v>
      </c>
      <c r="E52" s="55" t="s">
        <v>349</v>
      </c>
      <c r="F52" s="55" t="s">
        <v>349</v>
      </c>
      <c r="G52" s="55" t="s">
        <v>349</v>
      </c>
      <c r="H52" s="57" t="s">
        <v>127</v>
      </c>
      <c r="I52" s="55" t="s">
        <v>349</v>
      </c>
      <c r="J52" s="55" t="s">
        <v>349</v>
      </c>
      <c r="K52" s="55" t="s">
        <v>349</v>
      </c>
      <c r="L52" s="57" t="s">
        <v>127</v>
      </c>
      <c r="M52" s="55" t="s">
        <v>349</v>
      </c>
      <c r="N52" s="55" t="s">
        <v>349</v>
      </c>
      <c r="O52" s="55" t="s">
        <v>349</v>
      </c>
    </row>
    <row r="53" spans="1:15" x14ac:dyDescent="0.25">
      <c r="A53" s="52" t="s">
        <v>357</v>
      </c>
      <c r="B53" s="53" t="s">
        <v>45</v>
      </c>
      <c r="C53" s="53" t="s">
        <v>385</v>
      </c>
      <c r="D53" s="57" t="s">
        <v>443</v>
      </c>
      <c r="E53" s="55" t="s">
        <v>349</v>
      </c>
      <c r="F53" s="55" t="s">
        <v>349</v>
      </c>
      <c r="G53" s="55" t="s">
        <v>349</v>
      </c>
      <c r="H53" s="57" t="s">
        <v>443</v>
      </c>
      <c r="I53" s="55" t="s">
        <v>349</v>
      </c>
      <c r="J53" s="55" t="s">
        <v>349</v>
      </c>
      <c r="K53" s="55" t="s">
        <v>349</v>
      </c>
      <c r="L53" s="57" t="s">
        <v>443</v>
      </c>
      <c r="M53" s="55" t="s">
        <v>349</v>
      </c>
      <c r="N53" s="55" t="s">
        <v>349</v>
      </c>
      <c r="O53" s="55" t="s">
        <v>349</v>
      </c>
    </row>
    <row r="54" spans="1:15" ht="30" x14ac:dyDescent="0.25">
      <c r="A54" s="52" t="s">
        <v>357</v>
      </c>
      <c r="B54" s="53" t="s">
        <v>46</v>
      </c>
      <c r="C54" s="53" t="s">
        <v>386</v>
      </c>
      <c r="D54" s="57" t="s">
        <v>444</v>
      </c>
      <c r="E54" s="55" t="s">
        <v>349</v>
      </c>
      <c r="F54" s="55" t="s">
        <v>349</v>
      </c>
      <c r="G54" s="55" t="s">
        <v>349</v>
      </c>
      <c r="H54" s="57" t="s">
        <v>444</v>
      </c>
      <c r="I54" s="55" t="s">
        <v>349</v>
      </c>
      <c r="J54" s="55" t="s">
        <v>349</v>
      </c>
      <c r="K54" s="55" t="s">
        <v>349</v>
      </c>
      <c r="L54" s="57" t="s">
        <v>444</v>
      </c>
      <c r="M54" s="55" t="s">
        <v>349</v>
      </c>
      <c r="N54" s="55" t="s">
        <v>349</v>
      </c>
      <c r="O54" s="55" t="s">
        <v>349</v>
      </c>
    </row>
    <row r="55" spans="1:15" ht="45" x14ac:dyDescent="0.25">
      <c r="A55" s="52" t="s">
        <v>357</v>
      </c>
      <c r="B55" s="53" t="s">
        <v>47</v>
      </c>
      <c r="C55" s="53" t="s">
        <v>387</v>
      </c>
      <c r="D55" s="57" t="s">
        <v>225</v>
      </c>
      <c r="E55" s="55" t="s">
        <v>349</v>
      </c>
      <c r="F55" s="55" t="s">
        <v>349</v>
      </c>
      <c r="G55" s="55" t="s">
        <v>349</v>
      </c>
      <c r="H55" s="57" t="s">
        <v>225</v>
      </c>
      <c r="I55" s="55" t="s">
        <v>349</v>
      </c>
      <c r="J55" s="55" t="s">
        <v>349</v>
      </c>
      <c r="K55" s="55" t="s">
        <v>349</v>
      </c>
      <c r="L55" s="57" t="s">
        <v>225</v>
      </c>
      <c r="M55" s="55" t="s">
        <v>349</v>
      </c>
      <c r="N55" s="55" t="s">
        <v>349</v>
      </c>
      <c r="O55" s="55" t="s">
        <v>349</v>
      </c>
    </row>
    <row r="56" spans="1:15" ht="30" x14ac:dyDescent="0.25">
      <c r="A56" s="52" t="s">
        <v>357</v>
      </c>
      <c r="B56" s="53" t="s">
        <v>48</v>
      </c>
      <c r="C56" s="53" t="s">
        <v>388</v>
      </c>
      <c r="D56" s="57" t="s">
        <v>227</v>
      </c>
      <c r="E56" s="55" t="s">
        <v>349</v>
      </c>
      <c r="F56" s="55" t="s">
        <v>349</v>
      </c>
      <c r="G56" s="55" t="s">
        <v>349</v>
      </c>
      <c r="H56" s="57" t="s">
        <v>227</v>
      </c>
      <c r="I56" s="55" t="s">
        <v>349</v>
      </c>
      <c r="J56" s="55" t="s">
        <v>349</v>
      </c>
      <c r="K56" s="55" t="s">
        <v>349</v>
      </c>
      <c r="L56" s="57" t="s">
        <v>227</v>
      </c>
      <c r="M56" s="55" t="s">
        <v>349</v>
      </c>
      <c r="N56" s="55" t="s">
        <v>349</v>
      </c>
      <c r="O56" s="55" t="s">
        <v>349</v>
      </c>
    </row>
    <row r="57" spans="1:15" ht="45" x14ac:dyDescent="0.25">
      <c r="A57" s="52" t="s">
        <v>357</v>
      </c>
      <c r="B57" s="53" t="s">
        <v>49</v>
      </c>
      <c r="C57" s="53" t="s">
        <v>389</v>
      </c>
      <c r="D57" s="57" t="s">
        <v>229</v>
      </c>
      <c r="E57" s="55" t="s">
        <v>349</v>
      </c>
      <c r="F57" s="55" t="s">
        <v>349</v>
      </c>
      <c r="G57" s="55" t="s">
        <v>349</v>
      </c>
      <c r="H57" s="57" t="s">
        <v>229</v>
      </c>
      <c r="I57" s="55" t="s">
        <v>349</v>
      </c>
      <c r="J57" s="55" t="s">
        <v>349</v>
      </c>
      <c r="K57" s="55" t="s">
        <v>349</v>
      </c>
      <c r="L57" s="57" t="s">
        <v>229</v>
      </c>
      <c r="M57" s="55" t="s">
        <v>349</v>
      </c>
      <c r="N57" s="55" t="s">
        <v>349</v>
      </c>
      <c r="O57" s="55" t="s">
        <v>349</v>
      </c>
    </row>
    <row r="58" spans="1:15" ht="30" x14ac:dyDescent="0.25">
      <c r="A58" s="52" t="s">
        <v>357</v>
      </c>
      <c r="B58" s="53" t="s">
        <v>50</v>
      </c>
      <c r="C58" s="53" t="s">
        <v>390</v>
      </c>
      <c r="D58" s="57" t="s">
        <v>445</v>
      </c>
      <c r="E58" s="55" t="s">
        <v>349</v>
      </c>
      <c r="F58" s="55" t="s">
        <v>349</v>
      </c>
      <c r="G58" s="55" t="s">
        <v>349</v>
      </c>
      <c r="H58" s="57" t="s">
        <v>445</v>
      </c>
      <c r="I58" s="55" t="s">
        <v>349</v>
      </c>
      <c r="J58" s="55" t="s">
        <v>349</v>
      </c>
      <c r="K58" s="55" t="s">
        <v>349</v>
      </c>
      <c r="L58" s="57" t="s">
        <v>445</v>
      </c>
      <c r="M58" s="55" t="s">
        <v>349</v>
      </c>
      <c r="N58" s="55" t="s">
        <v>349</v>
      </c>
      <c r="O58" s="55" t="s">
        <v>349</v>
      </c>
    </row>
    <row r="59" spans="1:15" ht="30" x14ac:dyDescent="0.25">
      <c r="A59" s="52" t="s">
        <v>358</v>
      </c>
      <c r="B59" s="53" t="s">
        <v>51</v>
      </c>
      <c r="C59" s="53" t="s">
        <v>234</v>
      </c>
      <c r="D59" s="57" t="s">
        <v>446</v>
      </c>
      <c r="E59" s="55" t="s">
        <v>349</v>
      </c>
      <c r="F59" s="55" t="s">
        <v>349</v>
      </c>
      <c r="G59" s="55" t="s">
        <v>349</v>
      </c>
      <c r="H59" s="57" t="s">
        <v>233</v>
      </c>
      <c r="I59" s="55" t="s">
        <v>349</v>
      </c>
      <c r="J59" s="55">
        <v>100</v>
      </c>
      <c r="K59" s="55">
        <v>100</v>
      </c>
      <c r="L59" s="57" t="s">
        <v>233</v>
      </c>
      <c r="M59" s="55" t="s">
        <v>349</v>
      </c>
      <c r="N59" s="55">
        <v>100</v>
      </c>
      <c r="O59" s="55">
        <v>100</v>
      </c>
    </row>
    <row r="60" spans="1:15" ht="45" x14ac:dyDescent="0.25">
      <c r="A60" s="52" t="s">
        <v>358</v>
      </c>
      <c r="B60" s="53" t="s">
        <v>343</v>
      </c>
      <c r="C60" s="53" t="s">
        <v>391</v>
      </c>
      <c r="D60" s="57" t="s">
        <v>447</v>
      </c>
      <c r="E60" s="55" t="s">
        <v>349</v>
      </c>
      <c r="F60" s="55" t="s">
        <v>349</v>
      </c>
      <c r="G60" s="55" t="s">
        <v>349</v>
      </c>
      <c r="H60" s="57" t="s">
        <v>447</v>
      </c>
      <c r="I60" s="55" t="s">
        <v>349</v>
      </c>
      <c r="J60" s="55" t="s">
        <v>349</v>
      </c>
      <c r="K60" s="55" t="s">
        <v>349</v>
      </c>
      <c r="L60" s="57" t="s">
        <v>447</v>
      </c>
      <c r="M60" s="55" t="s">
        <v>349</v>
      </c>
      <c r="N60" s="55" t="s">
        <v>349</v>
      </c>
      <c r="O60" s="55" t="s">
        <v>349</v>
      </c>
    </row>
    <row r="61" spans="1:15" ht="30" x14ac:dyDescent="0.25">
      <c r="A61" s="52" t="s">
        <v>358</v>
      </c>
      <c r="B61" s="53" t="s">
        <v>52</v>
      </c>
      <c r="C61" s="53" t="s">
        <v>237</v>
      </c>
      <c r="D61" s="57" t="s">
        <v>448</v>
      </c>
      <c r="E61" s="55" t="s">
        <v>349</v>
      </c>
      <c r="F61" s="55" t="s">
        <v>349</v>
      </c>
      <c r="G61" s="55" t="s">
        <v>349</v>
      </c>
      <c r="H61" s="57" t="s">
        <v>448</v>
      </c>
      <c r="I61" s="55" t="s">
        <v>349</v>
      </c>
      <c r="J61" s="55">
        <v>98.28</v>
      </c>
      <c r="K61" s="55">
        <v>98.28</v>
      </c>
      <c r="L61" s="57" t="s">
        <v>448</v>
      </c>
      <c r="M61" s="55" t="s">
        <v>349</v>
      </c>
      <c r="N61" s="55" t="s">
        <v>349</v>
      </c>
      <c r="O61" s="55" t="s">
        <v>349</v>
      </c>
    </row>
    <row r="62" spans="1:15" ht="45" x14ac:dyDescent="0.25">
      <c r="A62" s="52" t="s">
        <v>358</v>
      </c>
      <c r="B62" s="53" t="s">
        <v>344</v>
      </c>
      <c r="C62" s="53" t="s">
        <v>392</v>
      </c>
      <c r="D62" s="57" t="s">
        <v>449</v>
      </c>
      <c r="E62" s="55" t="s">
        <v>349</v>
      </c>
      <c r="F62" s="55" t="s">
        <v>349</v>
      </c>
      <c r="G62" s="55" t="s">
        <v>349</v>
      </c>
      <c r="H62" s="57" t="s">
        <v>449</v>
      </c>
      <c r="I62" s="55" t="s">
        <v>349</v>
      </c>
      <c r="J62" s="55" t="s">
        <v>349</v>
      </c>
      <c r="K62" s="55" t="s">
        <v>349</v>
      </c>
      <c r="L62" s="57" t="s">
        <v>449</v>
      </c>
      <c r="M62" s="55" t="s">
        <v>349</v>
      </c>
      <c r="N62" s="55" t="s">
        <v>349</v>
      </c>
      <c r="O62" s="55" t="s">
        <v>349</v>
      </c>
    </row>
    <row r="63" spans="1:15" ht="30" x14ac:dyDescent="0.25">
      <c r="A63" s="52" t="s">
        <v>358</v>
      </c>
      <c r="B63" s="53" t="s">
        <v>345</v>
      </c>
      <c r="C63" s="53" t="s">
        <v>393</v>
      </c>
      <c r="D63" s="57" t="s">
        <v>450</v>
      </c>
      <c r="E63" s="55" t="s">
        <v>349</v>
      </c>
      <c r="F63" s="55" t="s">
        <v>349</v>
      </c>
      <c r="G63" s="55" t="s">
        <v>349</v>
      </c>
      <c r="H63" s="57" t="s">
        <v>450</v>
      </c>
      <c r="I63" s="55" t="s">
        <v>349</v>
      </c>
      <c r="J63" s="55" t="s">
        <v>349</v>
      </c>
      <c r="K63" s="55" t="s">
        <v>349</v>
      </c>
      <c r="L63" s="57" t="s">
        <v>450</v>
      </c>
      <c r="M63" s="55" t="s">
        <v>349</v>
      </c>
      <c r="N63" s="55" t="s">
        <v>349</v>
      </c>
      <c r="O63" s="55" t="s">
        <v>349</v>
      </c>
    </row>
    <row r="64" spans="1:15" ht="30" x14ac:dyDescent="0.25">
      <c r="A64" s="52" t="s">
        <v>358</v>
      </c>
      <c r="B64" s="53" t="s">
        <v>346</v>
      </c>
      <c r="C64" s="53" t="s">
        <v>394</v>
      </c>
      <c r="D64" s="57" t="s">
        <v>451</v>
      </c>
      <c r="E64" s="55" t="s">
        <v>349</v>
      </c>
      <c r="F64" s="55" t="s">
        <v>349</v>
      </c>
      <c r="G64" s="55" t="s">
        <v>349</v>
      </c>
      <c r="H64" s="57" t="s">
        <v>451</v>
      </c>
      <c r="I64" s="55" t="s">
        <v>349</v>
      </c>
      <c r="J64" s="55" t="s">
        <v>349</v>
      </c>
      <c r="K64" s="55" t="s">
        <v>349</v>
      </c>
      <c r="L64" s="57" t="s">
        <v>451</v>
      </c>
      <c r="M64" s="55" t="s">
        <v>349</v>
      </c>
      <c r="N64" s="55" t="s">
        <v>349</v>
      </c>
      <c r="O64" s="55" t="s">
        <v>349</v>
      </c>
    </row>
    <row r="65" spans="1:15" ht="30" x14ac:dyDescent="0.25">
      <c r="A65" s="52" t="s">
        <v>358</v>
      </c>
      <c r="B65" s="53" t="s">
        <v>53</v>
      </c>
      <c r="C65" s="53" t="s">
        <v>395</v>
      </c>
      <c r="D65" s="57" t="s">
        <v>452</v>
      </c>
      <c r="E65" s="55" t="s">
        <v>349</v>
      </c>
      <c r="F65" s="55" t="s">
        <v>349</v>
      </c>
      <c r="G65" s="55" t="s">
        <v>349</v>
      </c>
      <c r="H65" s="57" t="s">
        <v>452</v>
      </c>
      <c r="I65" s="55" t="s">
        <v>349</v>
      </c>
      <c r="J65" s="55" t="s">
        <v>349</v>
      </c>
      <c r="K65" s="55" t="s">
        <v>349</v>
      </c>
      <c r="L65" s="57" t="s">
        <v>452</v>
      </c>
      <c r="M65" s="55" t="s">
        <v>349</v>
      </c>
      <c r="N65" s="55" t="s">
        <v>349</v>
      </c>
      <c r="O65" s="55" t="s">
        <v>349</v>
      </c>
    </row>
    <row r="66" spans="1:15" ht="30" x14ac:dyDescent="0.25">
      <c r="A66" s="52" t="s">
        <v>358</v>
      </c>
      <c r="B66" s="53" t="s">
        <v>54</v>
      </c>
      <c r="C66" s="53" t="s">
        <v>239</v>
      </c>
      <c r="D66" s="57" t="s">
        <v>238</v>
      </c>
      <c r="E66" s="55" t="s">
        <v>349</v>
      </c>
      <c r="F66" s="55" t="s">
        <v>349</v>
      </c>
      <c r="G66" s="55" t="s">
        <v>349</v>
      </c>
      <c r="H66" s="57" t="s">
        <v>238</v>
      </c>
      <c r="I66" s="55" t="s">
        <v>349</v>
      </c>
      <c r="J66" s="55">
        <v>95.4</v>
      </c>
      <c r="K66" s="55">
        <v>95.4</v>
      </c>
      <c r="L66" s="57" t="s">
        <v>238</v>
      </c>
      <c r="M66" s="55" t="s">
        <v>349</v>
      </c>
      <c r="N66" s="55">
        <v>96.53</v>
      </c>
      <c r="O66" s="55">
        <v>96.53</v>
      </c>
    </row>
    <row r="67" spans="1:15" ht="30" x14ac:dyDescent="0.25">
      <c r="A67" s="52" t="s">
        <v>358</v>
      </c>
      <c r="B67" s="53" t="s">
        <v>55</v>
      </c>
      <c r="C67" s="53" t="s">
        <v>241</v>
      </c>
      <c r="D67" s="57" t="s">
        <v>240</v>
      </c>
      <c r="E67" s="154" t="s">
        <v>453</v>
      </c>
      <c r="F67" s="55" t="s">
        <v>349</v>
      </c>
      <c r="G67" s="55" t="s">
        <v>349</v>
      </c>
      <c r="H67" s="57" t="s">
        <v>240</v>
      </c>
      <c r="I67" s="154" t="s">
        <v>453</v>
      </c>
      <c r="J67" s="55" t="s">
        <v>349</v>
      </c>
      <c r="K67" s="55" t="s">
        <v>349</v>
      </c>
      <c r="L67" s="57" t="s">
        <v>240</v>
      </c>
      <c r="M67" s="154" t="s">
        <v>453</v>
      </c>
      <c r="N67" s="55" t="s">
        <v>349</v>
      </c>
      <c r="O67" s="55" t="s">
        <v>349</v>
      </c>
    </row>
    <row r="68" spans="1:15" ht="30" x14ac:dyDescent="0.25">
      <c r="A68" s="52" t="s">
        <v>358</v>
      </c>
      <c r="B68" s="53" t="s">
        <v>56</v>
      </c>
      <c r="C68" s="53" t="s">
        <v>243</v>
      </c>
      <c r="D68" s="57" t="s">
        <v>242</v>
      </c>
      <c r="E68" s="55" t="s">
        <v>349</v>
      </c>
      <c r="F68" s="55" t="s">
        <v>349</v>
      </c>
      <c r="G68" s="55" t="s">
        <v>349</v>
      </c>
      <c r="H68" s="57" t="s">
        <v>242</v>
      </c>
      <c r="I68" s="55" t="s">
        <v>349</v>
      </c>
      <c r="J68" s="55" t="s">
        <v>349</v>
      </c>
      <c r="K68" s="55" t="s">
        <v>349</v>
      </c>
      <c r="L68" s="57" t="s">
        <v>242</v>
      </c>
      <c r="M68" s="55" t="s">
        <v>349</v>
      </c>
      <c r="N68" s="55" t="s">
        <v>349</v>
      </c>
      <c r="O68" s="55" t="s">
        <v>349</v>
      </c>
    </row>
    <row r="69" spans="1:15" ht="45" x14ac:dyDescent="0.25">
      <c r="A69" s="52" t="s">
        <v>358</v>
      </c>
      <c r="B69" s="53" t="s">
        <v>57</v>
      </c>
      <c r="C69" s="53" t="s">
        <v>245</v>
      </c>
      <c r="D69" s="57" t="s">
        <v>244</v>
      </c>
      <c r="E69" s="55" t="s">
        <v>349</v>
      </c>
      <c r="F69" s="55" t="s">
        <v>349</v>
      </c>
      <c r="G69" s="55" t="s">
        <v>349</v>
      </c>
      <c r="H69" s="57" t="s">
        <v>244</v>
      </c>
      <c r="I69" s="55" t="s">
        <v>349</v>
      </c>
      <c r="J69" s="55" t="s">
        <v>349</v>
      </c>
      <c r="K69" s="55" t="s">
        <v>349</v>
      </c>
      <c r="L69" s="57" t="s">
        <v>244</v>
      </c>
      <c r="M69" s="55" t="s">
        <v>349</v>
      </c>
      <c r="N69" s="55" t="s">
        <v>349</v>
      </c>
      <c r="O69" s="55" t="s">
        <v>349</v>
      </c>
    </row>
    <row r="70" spans="1:15" ht="45" x14ac:dyDescent="0.25">
      <c r="A70" s="52" t="s">
        <v>358</v>
      </c>
      <c r="B70" s="53" t="s">
        <v>58</v>
      </c>
      <c r="C70" s="53" t="s">
        <v>247</v>
      </c>
      <c r="D70" s="57" t="s">
        <v>246</v>
      </c>
      <c r="E70" s="55">
        <v>98.68</v>
      </c>
      <c r="F70" s="55" t="s">
        <v>349</v>
      </c>
      <c r="G70" s="55">
        <v>98.68</v>
      </c>
      <c r="H70" s="57" t="s">
        <v>246</v>
      </c>
      <c r="I70" s="55">
        <v>98.68</v>
      </c>
      <c r="J70" s="55" t="s">
        <v>349</v>
      </c>
      <c r="K70" s="55">
        <v>98.69</v>
      </c>
      <c r="L70" s="57" t="s">
        <v>246</v>
      </c>
      <c r="M70" s="55">
        <v>98.65</v>
      </c>
      <c r="N70" s="55" t="s">
        <v>349</v>
      </c>
      <c r="O70" s="55">
        <v>98.65</v>
      </c>
    </row>
    <row r="71" spans="1:15" x14ac:dyDescent="0.25">
      <c r="A71" s="52" t="s">
        <v>358</v>
      </c>
      <c r="B71" s="53" t="s">
        <v>59</v>
      </c>
      <c r="C71" s="53" t="s">
        <v>396</v>
      </c>
      <c r="D71" s="57" t="s">
        <v>248</v>
      </c>
      <c r="E71" s="56">
        <v>100</v>
      </c>
      <c r="F71" s="55" t="s">
        <v>349</v>
      </c>
      <c r="G71" s="55">
        <v>80</v>
      </c>
      <c r="H71" s="57" t="s">
        <v>248</v>
      </c>
      <c r="I71" s="56">
        <v>98.28</v>
      </c>
      <c r="J71" s="55" t="s">
        <v>349</v>
      </c>
      <c r="K71" s="55">
        <v>98.28</v>
      </c>
      <c r="L71" s="57" t="s">
        <v>248</v>
      </c>
      <c r="M71" s="55" t="s">
        <v>349</v>
      </c>
      <c r="N71" s="55" t="s">
        <v>349</v>
      </c>
      <c r="O71" s="55" t="s">
        <v>349</v>
      </c>
    </row>
    <row r="72" spans="1:15" ht="45" x14ac:dyDescent="0.25">
      <c r="A72" s="52" t="s">
        <v>358</v>
      </c>
      <c r="B72" s="53" t="s">
        <v>60</v>
      </c>
      <c r="C72" s="53" t="s">
        <v>397</v>
      </c>
      <c r="D72" s="57" t="s">
        <v>300</v>
      </c>
      <c r="E72" s="55" t="s">
        <v>349</v>
      </c>
      <c r="F72" s="55" t="s">
        <v>349</v>
      </c>
      <c r="G72" s="55" t="s">
        <v>349</v>
      </c>
      <c r="H72" s="57" t="s">
        <v>300</v>
      </c>
      <c r="I72" s="55" t="s">
        <v>349</v>
      </c>
      <c r="J72" s="55" t="s">
        <v>349</v>
      </c>
      <c r="K72" s="55" t="s">
        <v>349</v>
      </c>
      <c r="L72" s="57" t="s">
        <v>300</v>
      </c>
      <c r="M72" s="55" t="s">
        <v>349</v>
      </c>
      <c r="N72" s="55" t="s">
        <v>349</v>
      </c>
      <c r="O72" s="55" t="s">
        <v>349</v>
      </c>
    </row>
    <row r="73" spans="1:15" x14ac:dyDescent="0.25">
      <c r="A73" s="52" t="s">
        <v>358</v>
      </c>
      <c r="B73" s="53" t="s">
        <v>61</v>
      </c>
      <c r="C73" s="53" t="s">
        <v>398</v>
      </c>
      <c r="D73" s="57" t="s">
        <v>302</v>
      </c>
      <c r="E73" s="55" t="s">
        <v>349</v>
      </c>
      <c r="F73" s="55" t="s">
        <v>349</v>
      </c>
      <c r="G73" s="55" t="s">
        <v>349</v>
      </c>
      <c r="H73" s="57" t="s">
        <v>302</v>
      </c>
      <c r="I73" s="55" t="s">
        <v>349</v>
      </c>
      <c r="J73" s="55" t="s">
        <v>349</v>
      </c>
      <c r="K73" s="55" t="s">
        <v>349</v>
      </c>
      <c r="L73" s="57" t="s">
        <v>302</v>
      </c>
      <c r="M73" s="55" t="s">
        <v>349</v>
      </c>
      <c r="N73" s="55" t="s">
        <v>349</v>
      </c>
      <c r="O73" s="55" t="s">
        <v>349</v>
      </c>
    </row>
    <row r="74" spans="1:15" ht="30" x14ac:dyDescent="0.25">
      <c r="A74" s="52" t="s">
        <v>358</v>
      </c>
      <c r="B74" s="53" t="s">
        <v>454</v>
      </c>
      <c r="C74" s="53" t="s">
        <v>399</v>
      </c>
      <c r="D74" s="57" t="s">
        <v>455</v>
      </c>
      <c r="E74" s="55" t="s">
        <v>349</v>
      </c>
      <c r="F74" s="55" t="s">
        <v>349</v>
      </c>
      <c r="G74" s="55" t="s">
        <v>349</v>
      </c>
      <c r="H74" s="57" t="s">
        <v>455</v>
      </c>
      <c r="I74" s="55" t="s">
        <v>349</v>
      </c>
      <c r="J74" s="55" t="s">
        <v>349</v>
      </c>
      <c r="K74" s="55" t="s">
        <v>349</v>
      </c>
      <c r="L74" s="57" t="s">
        <v>455</v>
      </c>
      <c r="M74" s="55" t="s">
        <v>349</v>
      </c>
      <c r="N74" s="55" t="s">
        <v>349</v>
      </c>
      <c r="O74" s="55" t="s">
        <v>349</v>
      </c>
    </row>
    <row r="75" spans="1:15" ht="30" x14ac:dyDescent="0.25">
      <c r="A75" s="52" t="s">
        <v>359</v>
      </c>
      <c r="B75" s="53" t="s">
        <v>62</v>
      </c>
      <c r="C75" s="53" t="s">
        <v>251</v>
      </c>
      <c r="D75" s="57" t="s">
        <v>250</v>
      </c>
      <c r="E75" s="55">
        <v>100</v>
      </c>
      <c r="F75" s="55" t="s">
        <v>349</v>
      </c>
      <c r="G75" s="55">
        <v>100</v>
      </c>
      <c r="H75" s="57" t="s">
        <v>250</v>
      </c>
      <c r="I75" s="55">
        <v>100</v>
      </c>
      <c r="J75" s="55" t="s">
        <v>349</v>
      </c>
      <c r="K75" s="55">
        <v>100</v>
      </c>
      <c r="L75" s="57" t="s">
        <v>250</v>
      </c>
      <c r="M75" s="55">
        <v>100</v>
      </c>
      <c r="N75" s="55" t="s">
        <v>349</v>
      </c>
      <c r="O75" s="55">
        <v>100</v>
      </c>
    </row>
    <row r="76" spans="1:15" ht="30" x14ac:dyDescent="0.25">
      <c r="A76" s="52" t="s">
        <v>360</v>
      </c>
      <c r="B76" s="53" t="s">
        <v>71</v>
      </c>
      <c r="C76" s="53" t="s">
        <v>400</v>
      </c>
      <c r="D76" s="57" t="s">
        <v>259</v>
      </c>
      <c r="E76" s="55" t="s">
        <v>349</v>
      </c>
      <c r="F76" s="55" t="s">
        <v>349</v>
      </c>
      <c r="G76" s="55" t="s">
        <v>349</v>
      </c>
      <c r="H76" s="57" t="s">
        <v>259</v>
      </c>
      <c r="I76" s="55" t="s">
        <v>349</v>
      </c>
      <c r="J76" s="55" t="s">
        <v>349</v>
      </c>
      <c r="K76" s="55" t="s">
        <v>349</v>
      </c>
      <c r="L76" s="57" t="s">
        <v>259</v>
      </c>
      <c r="M76" s="55" t="s">
        <v>349</v>
      </c>
      <c r="N76" s="55" t="s">
        <v>349</v>
      </c>
      <c r="O76" s="55" t="s">
        <v>349</v>
      </c>
    </row>
    <row r="77" spans="1:15" ht="45" x14ac:dyDescent="0.25">
      <c r="A77" s="52" t="s">
        <v>360</v>
      </c>
      <c r="B77" s="53" t="s">
        <v>63</v>
      </c>
      <c r="C77" s="53" t="s">
        <v>253</v>
      </c>
      <c r="D77" s="57" t="s">
        <v>252</v>
      </c>
      <c r="E77" s="55" t="s">
        <v>349</v>
      </c>
      <c r="F77" s="55" t="s">
        <v>349</v>
      </c>
      <c r="G77" s="55" t="s">
        <v>349</v>
      </c>
      <c r="H77" s="57" t="s">
        <v>252</v>
      </c>
      <c r="I77" s="55" t="s">
        <v>349</v>
      </c>
      <c r="J77" s="55" t="s">
        <v>349</v>
      </c>
      <c r="K77" s="55" t="s">
        <v>349</v>
      </c>
      <c r="L77" s="57" t="s">
        <v>252</v>
      </c>
      <c r="M77" s="55" t="s">
        <v>349</v>
      </c>
      <c r="N77" s="55" t="s">
        <v>349</v>
      </c>
      <c r="O77" s="55" t="s">
        <v>349</v>
      </c>
    </row>
    <row r="78" spans="1:15" ht="60" x14ac:dyDescent="0.25">
      <c r="A78" s="52" t="s">
        <v>360</v>
      </c>
      <c r="B78" s="53" t="s">
        <v>64</v>
      </c>
      <c r="C78" s="53" t="s">
        <v>401</v>
      </c>
      <c r="D78" s="57" t="s">
        <v>456</v>
      </c>
      <c r="E78" s="55" t="s">
        <v>349</v>
      </c>
      <c r="F78" s="55" t="s">
        <v>349</v>
      </c>
      <c r="G78" s="55" t="s">
        <v>349</v>
      </c>
      <c r="H78" s="57" t="s">
        <v>456</v>
      </c>
      <c r="I78" s="55" t="s">
        <v>349</v>
      </c>
      <c r="J78" s="55" t="s">
        <v>349</v>
      </c>
      <c r="K78" s="55" t="s">
        <v>349</v>
      </c>
      <c r="L78" s="57" t="s">
        <v>456</v>
      </c>
      <c r="M78" s="55" t="s">
        <v>349</v>
      </c>
      <c r="N78" s="55" t="s">
        <v>349</v>
      </c>
      <c r="O78" s="55" t="s">
        <v>349</v>
      </c>
    </row>
    <row r="79" spans="1:15" ht="30" x14ac:dyDescent="0.25">
      <c r="A79" s="52" t="s">
        <v>360</v>
      </c>
      <c r="B79" s="53" t="s">
        <v>65</v>
      </c>
      <c r="C79" s="53" t="s">
        <v>402</v>
      </c>
      <c r="D79" s="57" t="s">
        <v>457</v>
      </c>
      <c r="E79" s="55" t="s">
        <v>349</v>
      </c>
      <c r="F79" s="55" t="s">
        <v>349</v>
      </c>
      <c r="G79" s="55" t="s">
        <v>349</v>
      </c>
      <c r="H79" s="57" t="s">
        <v>457</v>
      </c>
      <c r="I79" s="55" t="s">
        <v>349</v>
      </c>
      <c r="J79" s="55" t="s">
        <v>349</v>
      </c>
      <c r="K79" s="55" t="s">
        <v>349</v>
      </c>
      <c r="L79" s="57" t="s">
        <v>457</v>
      </c>
      <c r="M79" s="55" t="s">
        <v>349</v>
      </c>
      <c r="N79" s="55" t="s">
        <v>349</v>
      </c>
      <c r="O79" s="55" t="s">
        <v>349</v>
      </c>
    </row>
    <row r="80" spans="1:15" ht="30" x14ac:dyDescent="0.25">
      <c r="A80" s="52" t="s">
        <v>360</v>
      </c>
      <c r="B80" s="53" t="s">
        <v>66</v>
      </c>
      <c r="C80" s="53" t="s">
        <v>403</v>
      </c>
      <c r="D80" s="57" t="s">
        <v>458</v>
      </c>
      <c r="E80" s="55" t="s">
        <v>349</v>
      </c>
      <c r="F80" s="55" t="s">
        <v>349</v>
      </c>
      <c r="G80" s="55" t="s">
        <v>349</v>
      </c>
      <c r="H80" s="57" t="s">
        <v>458</v>
      </c>
      <c r="I80" s="55" t="s">
        <v>349</v>
      </c>
      <c r="J80" s="55" t="s">
        <v>349</v>
      </c>
      <c r="K80" s="55" t="s">
        <v>349</v>
      </c>
      <c r="L80" s="57" t="s">
        <v>458</v>
      </c>
      <c r="M80" s="55" t="s">
        <v>349</v>
      </c>
      <c r="N80" s="55" t="s">
        <v>349</v>
      </c>
      <c r="O80" s="55" t="s">
        <v>349</v>
      </c>
    </row>
    <row r="81" spans="1:15" ht="30" x14ac:dyDescent="0.25">
      <c r="A81" s="52" t="s">
        <v>360</v>
      </c>
      <c r="B81" s="53" t="s">
        <v>67</v>
      </c>
      <c r="C81" s="53" t="s">
        <v>404</v>
      </c>
      <c r="D81" s="57" t="s">
        <v>459</v>
      </c>
      <c r="E81" s="55" t="s">
        <v>349</v>
      </c>
      <c r="F81" s="55" t="s">
        <v>349</v>
      </c>
      <c r="G81" s="55" t="s">
        <v>349</v>
      </c>
      <c r="H81" s="57" t="s">
        <v>459</v>
      </c>
      <c r="I81" s="55" t="s">
        <v>349</v>
      </c>
      <c r="J81" s="55" t="s">
        <v>349</v>
      </c>
      <c r="K81" s="55" t="s">
        <v>349</v>
      </c>
      <c r="L81" s="57" t="s">
        <v>459</v>
      </c>
      <c r="M81" s="55" t="s">
        <v>349</v>
      </c>
      <c r="N81" s="55" t="s">
        <v>349</v>
      </c>
      <c r="O81" s="55" t="s">
        <v>349</v>
      </c>
    </row>
    <row r="82" spans="1:15" ht="30" x14ac:dyDescent="0.25">
      <c r="A82" s="52" t="s">
        <v>360</v>
      </c>
      <c r="B82" s="53" t="s">
        <v>68</v>
      </c>
      <c r="C82" s="53" t="s">
        <v>255</v>
      </c>
      <c r="D82" s="57" t="s">
        <v>254</v>
      </c>
      <c r="E82" s="55">
        <v>100</v>
      </c>
      <c r="F82" s="55" t="s">
        <v>349</v>
      </c>
      <c r="G82" s="55">
        <v>100</v>
      </c>
      <c r="H82" s="57" t="s">
        <v>254</v>
      </c>
      <c r="I82" s="55">
        <v>100</v>
      </c>
      <c r="J82" s="55" t="s">
        <v>349</v>
      </c>
      <c r="K82" s="55">
        <v>100</v>
      </c>
      <c r="L82" s="57" t="s">
        <v>254</v>
      </c>
      <c r="M82" s="55">
        <v>100</v>
      </c>
      <c r="N82" s="55" t="s">
        <v>349</v>
      </c>
      <c r="O82" s="55">
        <v>100</v>
      </c>
    </row>
    <row r="83" spans="1:15" ht="30" x14ac:dyDescent="0.25">
      <c r="A83" s="52" t="s">
        <v>360</v>
      </c>
      <c r="B83" s="53" t="s">
        <v>69</v>
      </c>
      <c r="C83" s="53" t="s">
        <v>256</v>
      </c>
      <c r="D83" s="57" t="s">
        <v>180</v>
      </c>
      <c r="E83" s="55" t="s">
        <v>349</v>
      </c>
      <c r="F83" s="55" t="s">
        <v>349</v>
      </c>
      <c r="G83" s="55" t="s">
        <v>349</v>
      </c>
      <c r="H83" s="57" t="s">
        <v>180</v>
      </c>
      <c r="I83" s="55" t="s">
        <v>349</v>
      </c>
      <c r="J83" s="56">
        <v>100</v>
      </c>
      <c r="K83" s="55">
        <v>100</v>
      </c>
      <c r="L83" s="57" t="s">
        <v>180</v>
      </c>
      <c r="M83" s="55" t="s">
        <v>349</v>
      </c>
      <c r="N83" s="55" t="s">
        <v>349</v>
      </c>
      <c r="O83" s="55" t="s">
        <v>349</v>
      </c>
    </row>
    <row r="84" spans="1:15" ht="45" x14ac:dyDescent="0.25">
      <c r="A84" s="52" t="s">
        <v>360</v>
      </c>
      <c r="B84" s="53" t="s">
        <v>70</v>
      </c>
      <c r="C84" s="53" t="s">
        <v>258</v>
      </c>
      <c r="D84" s="57" t="s">
        <v>257</v>
      </c>
      <c r="E84" s="55" t="s">
        <v>349</v>
      </c>
      <c r="F84" s="55" t="s">
        <v>349</v>
      </c>
      <c r="G84" s="55" t="s">
        <v>349</v>
      </c>
      <c r="H84" s="57" t="s">
        <v>257</v>
      </c>
      <c r="I84" s="55" t="s">
        <v>349</v>
      </c>
      <c r="J84" s="56">
        <v>100</v>
      </c>
      <c r="K84" s="55">
        <v>100</v>
      </c>
      <c r="L84" s="57" t="s">
        <v>257</v>
      </c>
      <c r="M84" s="55" t="s">
        <v>349</v>
      </c>
      <c r="N84" s="55" t="s">
        <v>349</v>
      </c>
      <c r="O84" s="55" t="s">
        <v>349</v>
      </c>
    </row>
    <row r="85" spans="1:15" ht="30" x14ac:dyDescent="0.25">
      <c r="A85" s="52" t="s">
        <v>361</v>
      </c>
      <c r="B85" s="53" t="s">
        <v>72</v>
      </c>
      <c r="C85" s="53" t="s">
        <v>405</v>
      </c>
      <c r="D85" s="57" t="s">
        <v>261</v>
      </c>
      <c r="E85" s="55" t="s">
        <v>349</v>
      </c>
      <c r="F85" s="55" t="s">
        <v>349</v>
      </c>
      <c r="G85" s="55" t="s">
        <v>349</v>
      </c>
      <c r="H85" s="57" t="s">
        <v>261</v>
      </c>
      <c r="I85" s="55" t="s">
        <v>349</v>
      </c>
      <c r="J85" s="55" t="s">
        <v>349</v>
      </c>
      <c r="K85" s="55" t="s">
        <v>349</v>
      </c>
      <c r="L85" s="57" t="s">
        <v>261</v>
      </c>
      <c r="M85" s="55" t="s">
        <v>349</v>
      </c>
      <c r="N85" s="55" t="s">
        <v>349</v>
      </c>
      <c r="O85" s="55" t="s">
        <v>349</v>
      </c>
    </row>
    <row r="86" spans="1:15" ht="30" x14ac:dyDescent="0.25">
      <c r="A86" s="52" t="s">
        <v>361</v>
      </c>
      <c r="B86" s="53" t="s">
        <v>73</v>
      </c>
      <c r="C86" s="53" t="s">
        <v>264</v>
      </c>
      <c r="D86" s="57" t="s">
        <v>263</v>
      </c>
      <c r="E86" s="55" t="s">
        <v>349</v>
      </c>
      <c r="F86" s="55" t="s">
        <v>349</v>
      </c>
      <c r="G86" s="55" t="s">
        <v>349</v>
      </c>
      <c r="H86" s="57" t="s">
        <v>263</v>
      </c>
      <c r="I86" s="55">
        <v>98.07</v>
      </c>
      <c r="J86" s="55">
        <v>100</v>
      </c>
      <c r="K86" s="55">
        <f t="shared" si="1"/>
        <v>99.034999999999997</v>
      </c>
      <c r="L86" s="57" t="s">
        <v>263</v>
      </c>
      <c r="M86" s="55" t="s">
        <v>349</v>
      </c>
      <c r="N86" s="55" t="s">
        <v>349</v>
      </c>
      <c r="O86" s="55" t="s">
        <v>349</v>
      </c>
    </row>
    <row r="87" spans="1:15" ht="30" x14ac:dyDescent="0.25">
      <c r="A87" s="52" t="s">
        <v>361</v>
      </c>
      <c r="B87" s="53" t="s">
        <v>74</v>
      </c>
      <c r="C87" s="53" t="s">
        <v>379</v>
      </c>
      <c r="D87" s="57" t="s">
        <v>178</v>
      </c>
      <c r="E87" s="55">
        <v>100</v>
      </c>
      <c r="F87" s="55" t="s">
        <v>349</v>
      </c>
      <c r="G87" s="55">
        <v>100</v>
      </c>
      <c r="H87" s="57" t="s">
        <v>178</v>
      </c>
      <c r="I87" s="55">
        <v>100</v>
      </c>
      <c r="J87" s="55"/>
      <c r="K87" s="55">
        <v>100</v>
      </c>
      <c r="L87" s="57" t="s">
        <v>178</v>
      </c>
      <c r="M87" s="55">
        <v>99.98</v>
      </c>
      <c r="N87" s="55" t="s">
        <v>349</v>
      </c>
      <c r="O87" s="55">
        <v>99.98</v>
      </c>
    </row>
    <row r="88" spans="1:15" ht="30" x14ac:dyDescent="0.25">
      <c r="A88" s="52" t="s">
        <v>361</v>
      </c>
      <c r="B88" s="53" t="s">
        <v>75</v>
      </c>
      <c r="C88" s="53" t="s">
        <v>406</v>
      </c>
      <c r="D88" s="57" t="s">
        <v>460</v>
      </c>
      <c r="E88" s="55" t="s">
        <v>349</v>
      </c>
      <c r="F88" s="55" t="s">
        <v>349</v>
      </c>
      <c r="G88" s="55" t="s">
        <v>349</v>
      </c>
      <c r="H88" s="57" t="s">
        <v>461</v>
      </c>
      <c r="I88" s="55" t="s">
        <v>349</v>
      </c>
      <c r="J88" s="55" t="s">
        <v>349</v>
      </c>
      <c r="K88" s="55" t="s">
        <v>349</v>
      </c>
      <c r="L88" s="57" t="s">
        <v>460</v>
      </c>
      <c r="M88" s="55" t="s">
        <v>349</v>
      </c>
      <c r="N88" s="55" t="s">
        <v>349</v>
      </c>
      <c r="O88" s="55" t="s">
        <v>349</v>
      </c>
    </row>
    <row r="89" spans="1:15" ht="30" x14ac:dyDescent="0.25">
      <c r="A89" s="52" t="s">
        <v>361</v>
      </c>
      <c r="B89" s="53" t="s">
        <v>76</v>
      </c>
      <c r="C89" s="53" t="s">
        <v>407</v>
      </c>
      <c r="D89" s="57" t="s">
        <v>462</v>
      </c>
      <c r="E89" s="55" t="s">
        <v>349</v>
      </c>
      <c r="F89" s="55" t="s">
        <v>349</v>
      </c>
      <c r="G89" s="55" t="s">
        <v>349</v>
      </c>
      <c r="H89" s="57" t="s">
        <v>462</v>
      </c>
      <c r="I89" s="55" t="s">
        <v>349</v>
      </c>
      <c r="J89" s="55" t="s">
        <v>349</v>
      </c>
      <c r="K89" s="55" t="s">
        <v>349</v>
      </c>
      <c r="L89" s="57" t="s">
        <v>462</v>
      </c>
      <c r="M89" s="55" t="s">
        <v>349</v>
      </c>
      <c r="N89" s="55" t="s">
        <v>349</v>
      </c>
      <c r="O89" s="55" t="s">
        <v>349</v>
      </c>
    </row>
    <row r="90" spans="1:15" ht="30" x14ac:dyDescent="0.25">
      <c r="A90" s="52" t="s">
        <v>361</v>
      </c>
      <c r="B90" s="53" t="s">
        <v>77</v>
      </c>
      <c r="C90" s="53" t="s">
        <v>266</v>
      </c>
      <c r="D90" s="57" t="s">
        <v>265</v>
      </c>
      <c r="E90" s="55">
        <v>100</v>
      </c>
      <c r="F90" s="56">
        <v>100</v>
      </c>
      <c r="G90" s="55">
        <f>(E90+F90)/2</f>
        <v>100</v>
      </c>
      <c r="H90" s="57" t="s">
        <v>265</v>
      </c>
      <c r="I90" s="55">
        <v>100</v>
      </c>
      <c r="J90" s="55">
        <v>100</v>
      </c>
      <c r="K90" s="55">
        <f t="shared" si="1"/>
        <v>100</v>
      </c>
      <c r="L90" s="57" t="s">
        <v>265</v>
      </c>
      <c r="M90" s="55">
        <v>100</v>
      </c>
      <c r="N90" s="56">
        <v>100</v>
      </c>
      <c r="O90" s="55">
        <f t="shared" si="0"/>
        <v>100</v>
      </c>
    </row>
    <row r="91" spans="1:15" ht="30" x14ac:dyDescent="0.25">
      <c r="A91" s="52" t="s">
        <v>361</v>
      </c>
      <c r="B91" s="53" t="s">
        <v>78</v>
      </c>
      <c r="C91" s="53" t="s">
        <v>408</v>
      </c>
      <c r="D91" s="57" t="s">
        <v>180</v>
      </c>
      <c r="E91" s="55" t="s">
        <v>349</v>
      </c>
      <c r="F91" s="55" t="s">
        <v>349</v>
      </c>
      <c r="G91" s="55" t="s">
        <v>349</v>
      </c>
      <c r="H91" s="57" t="s">
        <v>180</v>
      </c>
      <c r="I91" s="55" t="s">
        <v>349</v>
      </c>
      <c r="J91" s="55" t="s">
        <v>349</v>
      </c>
      <c r="K91" s="55" t="s">
        <v>349</v>
      </c>
      <c r="L91" s="57" t="s">
        <v>180</v>
      </c>
      <c r="M91" s="55" t="s">
        <v>349</v>
      </c>
      <c r="N91" s="55" t="s">
        <v>349</v>
      </c>
      <c r="O91" s="55" t="s">
        <v>349</v>
      </c>
    </row>
    <row r="92" spans="1:15" ht="30" x14ac:dyDescent="0.25">
      <c r="A92" s="52" t="s">
        <v>361</v>
      </c>
      <c r="B92" s="53" t="s">
        <v>79</v>
      </c>
      <c r="C92" s="53" t="s">
        <v>267</v>
      </c>
      <c r="D92" s="57" t="s">
        <v>129</v>
      </c>
      <c r="E92" s="55" t="s">
        <v>349</v>
      </c>
      <c r="F92" s="55" t="s">
        <v>349</v>
      </c>
      <c r="G92" s="55" t="s">
        <v>349</v>
      </c>
      <c r="H92" s="57" t="s">
        <v>129</v>
      </c>
      <c r="I92" s="55" t="s">
        <v>349</v>
      </c>
      <c r="J92" s="55" t="s">
        <v>349</v>
      </c>
      <c r="K92" s="55" t="s">
        <v>349</v>
      </c>
      <c r="L92" s="57" t="s">
        <v>129</v>
      </c>
      <c r="M92" s="55" t="s">
        <v>349</v>
      </c>
      <c r="N92" s="55">
        <v>66.67</v>
      </c>
      <c r="O92" s="59">
        <v>66.67</v>
      </c>
    </row>
    <row r="93" spans="1:15" ht="30" x14ac:dyDescent="0.25">
      <c r="A93" s="52" t="s">
        <v>361</v>
      </c>
      <c r="B93" s="53" t="s">
        <v>80</v>
      </c>
      <c r="C93" s="53" t="s">
        <v>409</v>
      </c>
      <c r="D93" s="57" t="s">
        <v>300</v>
      </c>
      <c r="E93" s="55" t="s">
        <v>349</v>
      </c>
      <c r="F93" s="55" t="s">
        <v>349</v>
      </c>
      <c r="G93" s="55" t="s">
        <v>349</v>
      </c>
      <c r="H93" s="57" t="s">
        <v>300</v>
      </c>
      <c r="I93" s="55" t="s">
        <v>349</v>
      </c>
      <c r="J93" s="55" t="s">
        <v>349</v>
      </c>
      <c r="K93" s="55" t="s">
        <v>349</v>
      </c>
      <c r="L93" s="57" t="s">
        <v>300</v>
      </c>
      <c r="M93" s="55" t="s">
        <v>349</v>
      </c>
      <c r="N93" s="55" t="s">
        <v>349</v>
      </c>
      <c r="O93" s="55" t="s">
        <v>349</v>
      </c>
    </row>
    <row r="94" spans="1:15" ht="45" x14ac:dyDescent="0.25">
      <c r="A94" s="52" t="s">
        <v>361</v>
      </c>
      <c r="B94" s="53" t="s">
        <v>81</v>
      </c>
      <c r="C94" s="53" t="s">
        <v>269</v>
      </c>
      <c r="D94" s="57" t="s">
        <v>268</v>
      </c>
      <c r="E94" s="55" t="s">
        <v>349</v>
      </c>
      <c r="F94" s="55" t="s">
        <v>349</v>
      </c>
      <c r="G94" s="55" t="s">
        <v>349</v>
      </c>
      <c r="H94" s="57" t="s">
        <v>268</v>
      </c>
      <c r="I94" s="55" t="s">
        <v>349</v>
      </c>
      <c r="J94" s="55" t="s">
        <v>349</v>
      </c>
      <c r="K94" s="55" t="s">
        <v>349</v>
      </c>
      <c r="L94" s="57" t="s">
        <v>268</v>
      </c>
      <c r="M94" s="55" t="s">
        <v>349</v>
      </c>
      <c r="N94" s="55">
        <v>100</v>
      </c>
      <c r="O94" s="55">
        <v>100</v>
      </c>
    </row>
    <row r="95" spans="1:15" ht="60" x14ac:dyDescent="0.25">
      <c r="A95" s="52" t="s">
        <v>361</v>
      </c>
      <c r="B95" s="53" t="s">
        <v>82</v>
      </c>
      <c r="C95" s="53" t="s">
        <v>271</v>
      </c>
      <c r="D95" s="57" t="s">
        <v>270</v>
      </c>
      <c r="E95" s="55" t="s">
        <v>349</v>
      </c>
      <c r="F95" s="55" t="s">
        <v>349</v>
      </c>
      <c r="G95" s="55" t="s">
        <v>349</v>
      </c>
      <c r="H95" s="57" t="s">
        <v>270</v>
      </c>
      <c r="I95" s="55" t="s">
        <v>349</v>
      </c>
      <c r="J95" s="55" t="s">
        <v>349</v>
      </c>
      <c r="K95" s="55" t="s">
        <v>349</v>
      </c>
      <c r="L95" s="57" t="s">
        <v>270</v>
      </c>
      <c r="M95" s="55" t="s">
        <v>349</v>
      </c>
      <c r="N95" s="55" t="s">
        <v>349</v>
      </c>
      <c r="O95" s="55" t="s">
        <v>349</v>
      </c>
    </row>
    <row r="96" spans="1:15" ht="30" x14ac:dyDescent="0.25">
      <c r="A96" s="52" t="s">
        <v>361</v>
      </c>
      <c r="B96" s="53" t="s">
        <v>83</v>
      </c>
      <c r="C96" s="53" t="s">
        <v>273</v>
      </c>
      <c r="D96" s="57" t="s">
        <v>272</v>
      </c>
      <c r="E96" s="55" t="s">
        <v>349</v>
      </c>
      <c r="F96" s="55" t="s">
        <v>349</v>
      </c>
      <c r="G96" s="55" t="s">
        <v>349</v>
      </c>
      <c r="H96" s="57" t="s">
        <v>272</v>
      </c>
      <c r="I96" s="55" t="s">
        <v>349</v>
      </c>
      <c r="J96" s="55" t="s">
        <v>349</v>
      </c>
      <c r="K96" s="55" t="s">
        <v>349</v>
      </c>
      <c r="L96" s="57" t="s">
        <v>272</v>
      </c>
      <c r="M96" s="55" t="s">
        <v>349</v>
      </c>
      <c r="N96" s="55" t="s">
        <v>349</v>
      </c>
      <c r="O96" s="55" t="s">
        <v>349</v>
      </c>
    </row>
    <row r="97" spans="1:15" ht="45" x14ac:dyDescent="0.25">
      <c r="A97" s="52" t="s">
        <v>361</v>
      </c>
      <c r="B97" s="53" t="s">
        <v>84</v>
      </c>
      <c r="C97" s="53" t="s">
        <v>275</v>
      </c>
      <c r="D97" s="57" t="s">
        <v>274</v>
      </c>
      <c r="E97" s="55" t="s">
        <v>349</v>
      </c>
      <c r="F97" s="55" t="s">
        <v>349</v>
      </c>
      <c r="G97" s="55" t="s">
        <v>349</v>
      </c>
      <c r="H97" s="57" t="s">
        <v>274</v>
      </c>
      <c r="I97" s="55">
        <v>99.89</v>
      </c>
      <c r="J97" s="55" t="s">
        <v>349</v>
      </c>
      <c r="K97" s="55">
        <v>99.89</v>
      </c>
      <c r="L97" s="57" t="s">
        <v>274</v>
      </c>
      <c r="M97" s="55" t="s">
        <v>349</v>
      </c>
      <c r="N97" s="55" t="s">
        <v>349</v>
      </c>
      <c r="O97" s="55" t="s">
        <v>349</v>
      </c>
    </row>
    <row r="98" spans="1:15" ht="30" x14ac:dyDescent="0.25">
      <c r="A98" s="52" t="s">
        <v>361</v>
      </c>
      <c r="B98" s="53" t="s">
        <v>85</v>
      </c>
      <c r="C98" s="53" t="s">
        <v>277</v>
      </c>
      <c r="D98" s="57" t="s">
        <v>276</v>
      </c>
      <c r="E98" s="55" t="s">
        <v>349</v>
      </c>
      <c r="F98" s="55" t="s">
        <v>349</v>
      </c>
      <c r="G98" s="55" t="s">
        <v>349</v>
      </c>
      <c r="H98" s="57" t="s">
        <v>276</v>
      </c>
      <c r="I98" s="55" t="s">
        <v>349</v>
      </c>
      <c r="J98" s="55" t="s">
        <v>349</v>
      </c>
      <c r="K98" s="55" t="s">
        <v>349</v>
      </c>
      <c r="L98" s="57" t="s">
        <v>276</v>
      </c>
      <c r="M98" s="55" t="s">
        <v>349</v>
      </c>
      <c r="N98" s="55" t="s">
        <v>349</v>
      </c>
      <c r="O98" s="55" t="s">
        <v>349</v>
      </c>
    </row>
    <row r="99" spans="1:15" ht="30" x14ac:dyDescent="0.25">
      <c r="A99" s="52" t="s">
        <v>362</v>
      </c>
      <c r="B99" s="53" t="s">
        <v>86</v>
      </c>
      <c r="C99" s="53" t="s">
        <v>279</v>
      </c>
      <c r="D99" s="3" t="s">
        <v>278</v>
      </c>
      <c r="E99" s="55" t="s">
        <v>349</v>
      </c>
      <c r="F99" s="55" t="s">
        <v>349</v>
      </c>
      <c r="G99" s="55" t="s">
        <v>349</v>
      </c>
      <c r="H99" s="57" t="s">
        <v>278</v>
      </c>
      <c r="I99" s="55">
        <v>68.569999999999993</v>
      </c>
      <c r="J99" s="55">
        <v>68.569999999999993</v>
      </c>
      <c r="K99" s="59">
        <v>68.569999999999993</v>
      </c>
      <c r="L99" s="57" t="s">
        <v>278</v>
      </c>
      <c r="M99" s="55" t="s">
        <v>349</v>
      </c>
      <c r="N99" s="55" t="s">
        <v>349</v>
      </c>
      <c r="O99" s="55" t="s">
        <v>349</v>
      </c>
    </row>
    <row r="100" spans="1:15" ht="45" x14ac:dyDescent="0.25">
      <c r="A100" s="52" t="s">
        <v>362</v>
      </c>
      <c r="B100" s="53" t="s">
        <v>87</v>
      </c>
      <c r="C100" s="53" t="s">
        <v>410</v>
      </c>
      <c r="D100" s="3" t="s">
        <v>280</v>
      </c>
      <c r="E100" s="55" t="s">
        <v>349</v>
      </c>
      <c r="F100" s="55" t="s">
        <v>349</v>
      </c>
      <c r="G100" s="55" t="s">
        <v>349</v>
      </c>
      <c r="H100" s="57" t="s">
        <v>280</v>
      </c>
      <c r="I100" s="56">
        <v>95.65</v>
      </c>
      <c r="J100" s="55">
        <v>83.33</v>
      </c>
      <c r="K100" s="55">
        <f t="shared" si="1"/>
        <v>89.490000000000009</v>
      </c>
      <c r="L100" s="57" t="s">
        <v>280</v>
      </c>
      <c r="M100" s="56">
        <v>95.69</v>
      </c>
      <c r="N100" s="55">
        <v>83.32</v>
      </c>
      <c r="O100" s="55">
        <f t="shared" si="0"/>
        <v>89.504999999999995</v>
      </c>
    </row>
    <row r="101" spans="1:15" ht="45" x14ac:dyDescent="0.25">
      <c r="A101" s="52" t="s">
        <v>362</v>
      </c>
      <c r="B101" s="53" t="s">
        <v>340</v>
      </c>
      <c r="C101" s="53" t="s">
        <v>411</v>
      </c>
      <c r="D101" s="3" t="s">
        <v>463</v>
      </c>
      <c r="E101" s="55" t="s">
        <v>349</v>
      </c>
      <c r="F101" s="55" t="s">
        <v>349</v>
      </c>
      <c r="G101" s="55" t="s">
        <v>349</v>
      </c>
      <c r="H101" s="57" t="s">
        <v>463</v>
      </c>
      <c r="I101" s="55" t="s">
        <v>349</v>
      </c>
      <c r="J101" s="56">
        <v>99.99</v>
      </c>
      <c r="K101" s="55">
        <v>83.32</v>
      </c>
      <c r="L101" s="57" t="s">
        <v>463</v>
      </c>
      <c r="M101" s="55" t="s">
        <v>349</v>
      </c>
      <c r="N101" s="55" t="s">
        <v>349</v>
      </c>
      <c r="O101" s="55" t="s">
        <v>349</v>
      </c>
    </row>
    <row r="102" spans="1:15" ht="45" x14ac:dyDescent="0.25">
      <c r="A102" s="52" t="s">
        <v>362</v>
      </c>
      <c r="B102" s="53" t="s">
        <v>88</v>
      </c>
      <c r="C102" s="53" t="s">
        <v>283</v>
      </c>
      <c r="D102" s="3" t="s">
        <v>282</v>
      </c>
      <c r="E102" s="55" t="s">
        <v>349</v>
      </c>
      <c r="F102" s="55" t="s">
        <v>349</v>
      </c>
      <c r="G102" s="55" t="s">
        <v>349</v>
      </c>
      <c r="H102" s="57" t="s">
        <v>282</v>
      </c>
      <c r="I102" s="55">
        <v>99.48</v>
      </c>
      <c r="J102" s="55" t="s">
        <v>349</v>
      </c>
      <c r="K102" s="55">
        <v>99.48</v>
      </c>
      <c r="L102" s="57" t="s">
        <v>282</v>
      </c>
      <c r="M102" s="55" t="s">
        <v>349</v>
      </c>
      <c r="N102" s="55" t="s">
        <v>349</v>
      </c>
      <c r="O102" s="55" t="s">
        <v>349</v>
      </c>
    </row>
    <row r="103" spans="1:15" x14ac:dyDescent="0.25">
      <c r="A103" s="52" t="s">
        <v>362</v>
      </c>
      <c r="B103" s="3" t="s">
        <v>89</v>
      </c>
      <c r="C103" s="3" t="s">
        <v>285</v>
      </c>
      <c r="D103" s="3" t="s">
        <v>284</v>
      </c>
      <c r="E103" s="55" t="s">
        <v>349</v>
      </c>
      <c r="F103" s="55" t="s">
        <v>349</v>
      </c>
      <c r="G103" s="55" t="s">
        <v>349</v>
      </c>
      <c r="H103" s="3" t="s">
        <v>284</v>
      </c>
      <c r="I103" s="55" t="s">
        <v>349</v>
      </c>
      <c r="J103" s="55" t="s">
        <v>349</v>
      </c>
      <c r="K103" s="55" t="s">
        <v>349</v>
      </c>
      <c r="L103" s="3" t="s">
        <v>284</v>
      </c>
      <c r="M103" s="55" t="s">
        <v>349</v>
      </c>
      <c r="N103" s="55" t="s">
        <v>349</v>
      </c>
      <c r="O103" s="55" t="s">
        <v>349</v>
      </c>
    </row>
    <row r="104" spans="1:15" ht="30" x14ac:dyDescent="0.25">
      <c r="A104" s="52" t="s">
        <v>362</v>
      </c>
      <c r="B104" s="53" t="s">
        <v>90</v>
      </c>
      <c r="C104" s="53" t="s">
        <v>287</v>
      </c>
      <c r="D104" s="3" t="s">
        <v>286</v>
      </c>
      <c r="E104" s="55" t="s">
        <v>349</v>
      </c>
      <c r="F104" s="55" t="s">
        <v>349</v>
      </c>
      <c r="G104" s="55" t="s">
        <v>349</v>
      </c>
      <c r="H104" s="57" t="s">
        <v>286</v>
      </c>
      <c r="I104" s="55">
        <v>95.5</v>
      </c>
      <c r="J104" s="55" t="s">
        <v>349</v>
      </c>
      <c r="K104" s="55">
        <v>95.5</v>
      </c>
      <c r="L104" s="57" t="s">
        <v>286</v>
      </c>
      <c r="M104" s="55">
        <v>96</v>
      </c>
      <c r="N104" s="55" t="s">
        <v>349</v>
      </c>
      <c r="O104" s="55">
        <v>96</v>
      </c>
    </row>
    <row r="105" spans="1:15" ht="25.5" x14ac:dyDescent="0.25">
      <c r="A105" s="52" t="s">
        <v>362</v>
      </c>
      <c r="B105" s="3" t="s">
        <v>91</v>
      </c>
      <c r="C105" s="3" t="s">
        <v>289</v>
      </c>
      <c r="D105" s="3" t="s">
        <v>288</v>
      </c>
      <c r="E105" s="55" t="s">
        <v>349</v>
      </c>
      <c r="F105" s="55" t="s">
        <v>349</v>
      </c>
      <c r="G105" s="55" t="s">
        <v>349</v>
      </c>
      <c r="H105" s="3" t="s">
        <v>288</v>
      </c>
      <c r="I105" s="55" t="s">
        <v>349</v>
      </c>
      <c r="J105" s="55" t="s">
        <v>349</v>
      </c>
      <c r="K105" s="55" t="s">
        <v>349</v>
      </c>
      <c r="L105" s="3" t="s">
        <v>288</v>
      </c>
      <c r="M105" s="55" t="s">
        <v>349</v>
      </c>
      <c r="N105" s="55" t="s">
        <v>349</v>
      </c>
      <c r="O105" s="55" t="s">
        <v>349</v>
      </c>
    </row>
    <row r="106" spans="1:15" ht="45" x14ac:dyDescent="0.25">
      <c r="A106" s="52" t="s">
        <v>362</v>
      </c>
      <c r="B106" s="53" t="s">
        <v>92</v>
      </c>
      <c r="C106" s="53" t="s">
        <v>412</v>
      </c>
      <c r="D106" s="3" t="s">
        <v>178</v>
      </c>
      <c r="E106" s="55" t="s">
        <v>349</v>
      </c>
      <c r="F106" s="55" t="s">
        <v>349</v>
      </c>
      <c r="G106" s="55" t="s">
        <v>349</v>
      </c>
      <c r="H106" s="3" t="s">
        <v>178</v>
      </c>
      <c r="I106" s="55" t="s">
        <v>349</v>
      </c>
      <c r="J106" s="55" t="s">
        <v>349</v>
      </c>
      <c r="K106" s="55">
        <v>90.97</v>
      </c>
      <c r="L106" s="57" t="s">
        <v>178</v>
      </c>
      <c r="M106" s="55">
        <v>90.97</v>
      </c>
      <c r="N106" s="55" t="s">
        <v>349</v>
      </c>
      <c r="O106" s="55">
        <v>90.97</v>
      </c>
    </row>
    <row r="107" spans="1:15" ht="30" x14ac:dyDescent="0.25">
      <c r="A107" s="52" t="s">
        <v>362</v>
      </c>
      <c r="B107" s="53" t="s">
        <v>93</v>
      </c>
      <c r="C107" s="53" t="s">
        <v>291</v>
      </c>
      <c r="D107" s="3" t="s">
        <v>290</v>
      </c>
      <c r="E107" s="55" t="s">
        <v>349</v>
      </c>
      <c r="F107" s="55" t="s">
        <v>349</v>
      </c>
      <c r="G107" s="55" t="s">
        <v>349</v>
      </c>
      <c r="H107" s="57" t="s">
        <v>290</v>
      </c>
      <c r="I107" s="56">
        <v>89.58</v>
      </c>
      <c r="J107" s="55" t="s">
        <v>349</v>
      </c>
      <c r="K107" s="55">
        <v>89.58</v>
      </c>
      <c r="L107" s="57" t="s">
        <v>290</v>
      </c>
      <c r="M107" s="55" t="s">
        <v>349</v>
      </c>
      <c r="N107" s="55" t="s">
        <v>349</v>
      </c>
      <c r="O107" s="55" t="s">
        <v>349</v>
      </c>
    </row>
    <row r="108" spans="1:15" ht="51" x14ac:dyDescent="0.25">
      <c r="A108" s="52" t="s">
        <v>362</v>
      </c>
      <c r="B108" s="3" t="s">
        <v>94</v>
      </c>
      <c r="C108" s="3" t="s">
        <v>293</v>
      </c>
      <c r="D108" s="3" t="s">
        <v>292</v>
      </c>
      <c r="E108" s="55" t="s">
        <v>349</v>
      </c>
      <c r="F108" s="55" t="s">
        <v>349</v>
      </c>
      <c r="G108" s="55" t="s">
        <v>349</v>
      </c>
      <c r="H108" s="3" t="s">
        <v>292</v>
      </c>
      <c r="I108" s="55" t="s">
        <v>349</v>
      </c>
      <c r="J108" s="55" t="s">
        <v>349</v>
      </c>
      <c r="K108" s="55" t="s">
        <v>349</v>
      </c>
      <c r="L108" s="3" t="s">
        <v>292</v>
      </c>
      <c r="M108" s="55" t="s">
        <v>349</v>
      </c>
      <c r="N108" s="55" t="s">
        <v>349</v>
      </c>
      <c r="O108" s="55" t="s">
        <v>349</v>
      </c>
    </row>
    <row r="109" spans="1:15" ht="45" x14ac:dyDescent="0.25">
      <c r="A109" s="52" t="s">
        <v>362</v>
      </c>
      <c r="B109" s="53" t="s">
        <v>95</v>
      </c>
      <c r="C109" s="53" t="s">
        <v>295</v>
      </c>
      <c r="D109" s="5" t="s">
        <v>294</v>
      </c>
      <c r="E109" s="55" t="s">
        <v>349</v>
      </c>
      <c r="F109" s="55" t="s">
        <v>349</v>
      </c>
      <c r="G109" s="55" t="s">
        <v>349</v>
      </c>
      <c r="H109" s="57" t="s">
        <v>294</v>
      </c>
      <c r="I109" s="55">
        <v>89.17</v>
      </c>
      <c r="J109" s="55" t="s">
        <v>349</v>
      </c>
      <c r="K109" s="55">
        <v>89.17</v>
      </c>
      <c r="L109" s="57" t="s">
        <v>294</v>
      </c>
      <c r="M109" s="55">
        <v>89.15</v>
      </c>
      <c r="N109" s="55" t="s">
        <v>349</v>
      </c>
      <c r="O109" s="55">
        <v>89.15</v>
      </c>
    </row>
    <row r="110" spans="1:15" ht="30" x14ac:dyDescent="0.25">
      <c r="A110" s="52" t="s">
        <v>362</v>
      </c>
      <c r="B110" s="53" t="s">
        <v>96</v>
      </c>
      <c r="C110" s="53" t="s">
        <v>297</v>
      </c>
      <c r="D110" s="5" t="s">
        <v>296</v>
      </c>
      <c r="E110" s="55" t="s">
        <v>349</v>
      </c>
      <c r="F110" s="55" t="s">
        <v>349</v>
      </c>
      <c r="G110" s="55" t="s">
        <v>349</v>
      </c>
      <c r="H110" s="57" t="s">
        <v>296</v>
      </c>
      <c r="I110" s="55">
        <v>97.13</v>
      </c>
      <c r="J110" s="55" t="s">
        <v>349</v>
      </c>
      <c r="K110" s="55">
        <v>97.13</v>
      </c>
      <c r="L110" s="57" t="s">
        <v>296</v>
      </c>
      <c r="M110" s="55">
        <v>97.21</v>
      </c>
      <c r="N110" s="55" t="s">
        <v>349</v>
      </c>
      <c r="O110" s="55">
        <v>97.21</v>
      </c>
    </row>
    <row r="111" spans="1:15" ht="30" x14ac:dyDescent="0.25">
      <c r="A111" s="52" t="s">
        <v>362</v>
      </c>
      <c r="B111" s="53" t="s">
        <v>97</v>
      </c>
      <c r="C111" s="53" t="s">
        <v>299</v>
      </c>
      <c r="D111" s="5" t="s">
        <v>298</v>
      </c>
      <c r="E111" s="55" t="s">
        <v>349</v>
      </c>
      <c r="F111" s="55" t="s">
        <v>349</v>
      </c>
      <c r="G111" s="55" t="s">
        <v>349</v>
      </c>
      <c r="H111" s="57" t="s">
        <v>298</v>
      </c>
      <c r="I111" s="55">
        <v>90.51</v>
      </c>
      <c r="J111" s="55" t="s">
        <v>349</v>
      </c>
      <c r="K111" s="55">
        <v>90.51</v>
      </c>
      <c r="L111" s="57" t="s">
        <v>298</v>
      </c>
      <c r="M111" s="55" t="s">
        <v>349</v>
      </c>
      <c r="N111" s="55" t="s">
        <v>349</v>
      </c>
      <c r="O111" s="55" t="s">
        <v>349</v>
      </c>
    </row>
    <row r="112" spans="1:15" ht="45" x14ac:dyDescent="0.25">
      <c r="A112" s="52" t="s">
        <v>362</v>
      </c>
      <c r="B112" s="53" t="s">
        <v>98</v>
      </c>
      <c r="C112" s="53" t="s">
        <v>413</v>
      </c>
      <c r="D112" s="5" t="s">
        <v>300</v>
      </c>
      <c r="E112" s="55" t="s">
        <v>349</v>
      </c>
      <c r="F112" s="55" t="s">
        <v>349</v>
      </c>
      <c r="G112" s="55" t="s">
        <v>349</v>
      </c>
      <c r="H112" s="5" t="s">
        <v>300</v>
      </c>
      <c r="I112" s="55" t="s">
        <v>349</v>
      </c>
      <c r="J112" s="55" t="s">
        <v>349</v>
      </c>
      <c r="K112" s="55" t="s">
        <v>349</v>
      </c>
      <c r="L112" s="57" t="s">
        <v>300</v>
      </c>
      <c r="M112" s="55" t="s">
        <v>349</v>
      </c>
      <c r="N112" s="55" t="s">
        <v>349</v>
      </c>
      <c r="O112" s="55" t="s">
        <v>349</v>
      </c>
    </row>
    <row r="113" spans="1:15" x14ac:dyDescent="0.25">
      <c r="A113" s="52" t="s">
        <v>362</v>
      </c>
      <c r="B113" s="53" t="s">
        <v>99</v>
      </c>
      <c r="C113" s="53" t="s">
        <v>303</v>
      </c>
      <c r="D113" s="5" t="s">
        <v>302</v>
      </c>
      <c r="E113" s="55" t="s">
        <v>349</v>
      </c>
      <c r="F113" s="55" t="s">
        <v>349</v>
      </c>
      <c r="G113" s="55" t="s">
        <v>349</v>
      </c>
      <c r="H113" s="57" t="s">
        <v>302</v>
      </c>
      <c r="I113" s="55">
        <v>76.61</v>
      </c>
      <c r="J113" s="55" t="s">
        <v>349</v>
      </c>
      <c r="K113" s="59">
        <v>76.61</v>
      </c>
      <c r="L113" s="57" t="s">
        <v>302</v>
      </c>
      <c r="M113" s="55" t="s">
        <v>349</v>
      </c>
      <c r="N113" s="55" t="s">
        <v>349</v>
      </c>
      <c r="O113" s="55" t="s">
        <v>349</v>
      </c>
    </row>
    <row r="114" spans="1:15" ht="60" x14ac:dyDescent="0.25">
      <c r="A114" s="52" t="s">
        <v>363</v>
      </c>
      <c r="B114" s="53" t="s">
        <v>100</v>
      </c>
      <c r="C114" s="53" t="s">
        <v>305</v>
      </c>
      <c r="D114" s="5" t="s">
        <v>304</v>
      </c>
      <c r="E114" s="55" t="s">
        <v>349</v>
      </c>
      <c r="F114" s="55" t="s">
        <v>349</v>
      </c>
      <c r="G114" s="55" t="s">
        <v>349</v>
      </c>
      <c r="H114" s="57" t="s">
        <v>304</v>
      </c>
      <c r="I114" s="55" t="s">
        <v>349</v>
      </c>
      <c r="J114" s="55">
        <v>98.61</v>
      </c>
      <c r="K114" s="55">
        <v>98.61</v>
      </c>
      <c r="L114" s="57" t="s">
        <v>304</v>
      </c>
      <c r="M114" s="55" t="s">
        <v>349</v>
      </c>
      <c r="N114" s="55" t="s">
        <v>349</v>
      </c>
      <c r="O114" s="55" t="s">
        <v>349</v>
      </c>
    </row>
    <row r="115" spans="1:15" ht="60" x14ac:dyDescent="0.25">
      <c r="A115" s="52" t="s">
        <v>364</v>
      </c>
      <c r="B115" s="53" t="s">
        <v>101</v>
      </c>
      <c r="C115" s="53" t="s">
        <v>414</v>
      </c>
      <c r="D115" s="5" t="s">
        <v>180</v>
      </c>
      <c r="E115" s="55" t="s">
        <v>349</v>
      </c>
      <c r="F115" s="55" t="s">
        <v>349</v>
      </c>
      <c r="G115" s="55" t="s">
        <v>349</v>
      </c>
      <c r="H115" s="5" t="s">
        <v>180</v>
      </c>
      <c r="I115" s="55" t="s">
        <v>349</v>
      </c>
      <c r="J115" s="55" t="s">
        <v>349</v>
      </c>
      <c r="K115" s="55" t="s">
        <v>349</v>
      </c>
      <c r="L115" s="57" t="s">
        <v>180</v>
      </c>
      <c r="M115" s="55">
        <v>60</v>
      </c>
      <c r="N115" s="55" t="s">
        <v>349</v>
      </c>
      <c r="O115" s="59">
        <v>60</v>
      </c>
    </row>
    <row r="116" spans="1:15" ht="30" x14ac:dyDescent="0.25">
      <c r="A116" s="52" t="s">
        <v>365</v>
      </c>
      <c r="B116" s="53" t="s">
        <v>102</v>
      </c>
      <c r="C116" s="53" t="s">
        <v>308</v>
      </c>
      <c r="D116" s="57" t="s">
        <v>307</v>
      </c>
      <c r="E116" s="55">
        <v>94.13</v>
      </c>
      <c r="F116" s="55">
        <v>100</v>
      </c>
      <c r="G116" s="55">
        <f>(E116+F116)/2</f>
        <v>97.064999999999998</v>
      </c>
      <c r="H116" s="57" t="s">
        <v>307</v>
      </c>
      <c r="I116" s="55">
        <v>95.7</v>
      </c>
      <c r="J116" s="55">
        <v>100</v>
      </c>
      <c r="K116" s="55">
        <f t="shared" si="1"/>
        <v>97.85</v>
      </c>
      <c r="L116" s="57" t="s">
        <v>307</v>
      </c>
      <c r="M116" s="55">
        <v>95.71</v>
      </c>
      <c r="N116" s="55">
        <v>100</v>
      </c>
      <c r="O116" s="55">
        <f t="shared" si="0"/>
        <v>97.85499999999999</v>
      </c>
    </row>
    <row r="117" spans="1:15" ht="45" x14ac:dyDescent="0.25">
      <c r="A117" s="52" t="s">
        <v>365</v>
      </c>
      <c r="B117" s="53" t="s">
        <v>104</v>
      </c>
      <c r="C117" s="53" t="s">
        <v>310</v>
      </c>
      <c r="D117" s="57" t="s">
        <v>134</v>
      </c>
      <c r="E117" s="55">
        <v>62.4</v>
      </c>
      <c r="F117" s="55">
        <v>83.09</v>
      </c>
      <c r="G117" s="59">
        <f>(E117+F117)/2</f>
        <v>72.745000000000005</v>
      </c>
      <c r="H117" s="57" t="s">
        <v>134</v>
      </c>
      <c r="I117" s="55">
        <v>68.41</v>
      </c>
      <c r="J117" s="55">
        <v>83.24</v>
      </c>
      <c r="K117" s="59">
        <f t="shared" si="1"/>
        <v>75.824999999999989</v>
      </c>
      <c r="L117" s="57" t="s">
        <v>134</v>
      </c>
      <c r="M117" s="55">
        <v>76.510000000000005</v>
      </c>
      <c r="N117" s="55">
        <v>83.43</v>
      </c>
      <c r="O117" s="59">
        <f t="shared" si="0"/>
        <v>79.97</v>
      </c>
    </row>
    <row r="118" spans="1:15" ht="30" x14ac:dyDescent="0.25">
      <c r="A118" s="52" t="s">
        <v>365</v>
      </c>
      <c r="B118" s="53" t="s">
        <v>105</v>
      </c>
      <c r="C118" s="53" t="s">
        <v>312</v>
      </c>
      <c r="D118" s="57" t="s">
        <v>311</v>
      </c>
      <c r="E118" s="55">
        <v>78.150000000000006</v>
      </c>
      <c r="F118" s="55">
        <v>83.33</v>
      </c>
      <c r="G118" s="55">
        <f>(E118+F118)/2</f>
        <v>80.740000000000009</v>
      </c>
      <c r="H118" s="57" t="s">
        <v>311</v>
      </c>
      <c r="I118" s="55">
        <v>77.86</v>
      </c>
      <c r="J118" s="55">
        <v>83.09</v>
      </c>
      <c r="K118" s="55">
        <f t="shared" si="1"/>
        <v>80.474999999999994</v>
      </c>
      <c r="L118" s="57" t="s">
        <v>311</v>
      </c>
      <c r="M118" s="55">
        <v>84.08</v>
      </c>
      <c r="N118" s="55">
        <v>89.32</v>
      </c>
      <c r="O118" s="55">
        <f t="shared" si="0"/>
        <v>86.699999999999989</v>
      </c>
    </row>
    <row r="119" spans="1:15" ht="30" x14ac:dyDescent="0.25">
      <c r="A119" s="52" t="s">
        <v>365</v>
      </c>
      <c r="B119" s="53" t="s">
        <v>106</v>
      </c>
      <c r="C119" s="53" t="s">
        <v>314</v>
      </c>
      <c r="D119" s="57" t="s">
        <v>313</v>
      </c>
      <c r="E119" s="55">
        <v>58.26</v>
      </c>
      <c r="F119" s="55" t="s">
        <v>349</v>
      </c>
      <c r="G119" s="59">
        <v>58.26</v>
      </c>
      <c r="H119" s="57" t="s">
        <v>313</v>
      </c>
      <c r="I119" s="55">
        <v>68.349999999999994</v>
      </c>
      <c r="J119" s="55" t="s">
        <v>349</v>
      </c>
      <c r="K119" s="59">
        <v>68.349999999999994</v>
      </c>
      <c r="L119" s="57" t="s">
        <v>313</v>
      </c>
      <c r="M119" s="55">
        <v>71.290000000000006</v>
      </c>
      <c r="N119" s="55" t="s">
        <v>349</v>
      </c>
      <c r="O119" s="59">
        <v>71.290000000000006</v>
      </c>
    </row>
    <row r="120" spans="1:15" ht="45" x14ac:dyDescent="0.25">
      <c r="A120" s="52" t="s">
        <v>365</v>
      </c>
      <c r="B120" s="53" t="s">
        <v>107</v>
      </c>
      <c r="C120" s="53" t="s">
        <v>316</v>
      </c>
      <c r="D120" s="57" t="s">
        <v>315</v>
      </c>
      <c r="E120" s="55">
        <v>80</v>
      </c>
      <c r="F120" s="55">
        <v>82.39</v>
      </c>
      <c r="G120" s="55">
        <f>(E120+F120)/2</f>
        <v>81.194999999999993</v>
      </c>
      <c r="H120" s="57" t="s">
        <v>315</v>
      </c>
      <c r="I120" s="55">
        <v>80</v>
      </c>
      <c r="J120" s="55">
        <v>82.68</v>
      </c>
      <c r="K120" s="55">
        <f t="shared" si="1"/>
        <v>81.34</v>
      </c>
      <c r="L120" s="57" t="s">
        <v>315</v>
      </c>
      <c r="M120" s="55">
        <v>72.73</v>
      </c>
      <c r="N120" s="55">
        <v>82.87</v>
      </c>
      <c r="O120" s="59">
        <f t="shared" ref="O120:O129" si="3">(M120+N120)/2</f>
        <v>77.800000000000011</v>
      </c>
    </row>
    <row r="121" spans="1:15" ht="45" x14ac:dyDescent="0.25">
      <c r="A121" s="52" t="s">
        <v>365</v>
      </c>
      <c r="B121" s="53" t="s">
        <v>108</v>
      </c>
      <c r="C121" s="53" t="s">
        <v>318</v>
      </c>
      <c r="D121" s="57" t="s">
        <v>317</v>
      </c>
      <c r="E121" s="55" t="s">
        <v>349</v>
      </c>
      <c r="F121" s="55" t="s">
        <v>349</v>
      </c>
      <c r="G121" s="55" t="s">
        <v>349</v>
      </c>
      <c r="H121" s="57" t="s">
        <v>317</v>
      </c>
      <c r="I121" s="55" t="s">
        <v>349</v>
      </c>
      <c r="J121" s="55">
        <v>82.27</v>
      </c>
      <c r="K121" s="55">
        <v>82.27</v>
      </c>
      <c r="L121" s="57" t="s">
        <v>317</v>
      </c>
      <c r="M121" s="55" t="s">
        <v>349</v>
      </c>
      <c r="N121" s="55">
        <v>82.67</v>
      </c>
      <c r="O121" s="55">
        <v>82.67</v>
      </c>
    </row>
    <row r="122" spans="1:15" ht="45" x14ac:dyDescent="0.25">
      <c r="A122" s="52" t="s">
        <v>365</v>
      </c>
      <c r="B122" s="53" t="s">
        <v>109</v>
      </c>
      <c r="C122" s="53" t="s">
        <v>320</v>
      </c>
      <c r="D122" s="57" t="s">
        <v>319</v>
      </c>
      <c r="E122" s="55" t="s">
        <v>349</v>
      </c>
      <c r="F122" s="55">
        <v>97.08</v>
      </c>
      <c r="G122" s="55">
        <v>97.08</v>
      </c>
      <c r="H122" s="57" t="s">
        <v>319</v>
      </c>
      <c r="I122" s="55" t="s">
        <v>349</v>
      </c>
      <c r="J122" s="55">
        <v>95.57</v>
      </c>
      <c r="K122" s="55">
        <v>95.57</v>
      </c>
      <c r="L122" s="57" t="s">
        <v>319</v>
      </c>
      <c r="M122" s="55" t="s">
        <v>349</v>
      </c>
      <c r="N122" s="55">
        <v>94.4</v>
      </c>
      <c r="O122" s="55">
        <v>94.4</v>
      </c>
    </row>
    <row r="123" spans="1:15" ht="45" x14ac:dyDescent="0.25">
      <c r="A123" s="52" t="s">
        <v>365</v>
      </c>
      <c r="B123" s="53" t="s">
        <v>103</v>
      </c>
      <c r="C123" s="53" t="s">
        <v>309</v>
      </c>
      <c r="D123" s="57" t="s">
        <v>257</v>
      </c>
      <c r="E123" s="55" t="s">
        <v>349</v>
      </c>
      <c r="F123" s="55">
        <v>75</v>
      </c>
      <c r="G123" s="59">
        <v>75</v>
      </c>
      <c r="H123" s="57" t="s">
        <v>257</v>
      </c>
      <c r="I123" s="55" t="s">
        <v>349</v>
      </c>
      <c r="J123" s="55">
        <v>80.58</v>
      </c>
      <c r="K123" s="55">
        <v>80.58</v>
      </c>
      <c r="L123" s="57" t="s">
        <v>257</v>
      </c>
      <c r="M123" s="55" t="s">
        <v>349</v>
      </c>
      <c r="N123" s="55">
        <v>80.62</v>
      </c>
      <c r="O123" s="55">
        <v>80.62</v>
      </c>
    </row>
    <row r="124" spans="1:15" ht="45" x14ac:dyDescent="0.25">
      <c r="A124" s="52" t="s">
        <v>366</v>
      </c>
      <c r="B124" s="53" t="s">
        <v>341</v>
      </c>
      <c r="C124" s="53" t="s">
        <v>415</v>
      </c>
      <c r="D124" s="57" t="s">
        <v>464</v>
      </c>
      <c r="E124" s="55" t="s">
        <v>349</v>
      </c>
      <c r="F124" s="55" t="s">
        <v>349</v>
      </c>
      <c r="G124" s="55" t="s">
        <v>349</v>
      </c>
      <c r="H124" s="57" t="s">
        <v>464</v>
      </c>
      <c r="I124" s="55">
        <v>100</v>
      </c>
      <c r="J124" s="55" t="s">
        <v>349</v>
      </c>
      <c r="K124" s="55">
        <v>100</v>
      </c>
      <c r="L124" s="57" t="s">
        <v>464</v>
      </c>
      <c r="M124" s="55">
        <v>100</v>
      </c>
      <c r="N124" s="55" t="s">
        <v>349</v>
      </c>
      <c r="O124" s="55">
        <v>100</v>
      </c>
    </row>
    <row r="125" spans="1:15" ht="45" x14ac:dyDescent="0.25">
      <c r="A125" s="52" t="s">
        <v>366</v>
      </c>
      <c r="B125" s="53" t="s">
        <v>111</v>
      </c>
      <c r="C125" s="53" t="s">
        <v>324</v>
      </c>
      <c r="D125" s="57" t="s">
        <v>323</v>
      </c>
      <c r="E125" s="55" t="s">
        <v>349</v>
      </c>
      <c r="F125" s="55" t="s">
        <v>349</v>
      </c>
      <c r="G125" s="55" t="s">
        <v>349</v>
      </c>
      <c r="H125" s="57" t="s">
        <v>323</v>
      </c>
      <c r="I125" s="55" t="s">
        <v>349</v>
      </c>
      <c r="J125" s="55">
        <v>99.91</v>
      </c>
      <c r="K125" s="55">
        <v>99.91</v>
      </c>
      <c r="L125" s="57" t="s">
        <v>323</v>
      </c>
      <c r="M125" s="55" t="s">
        <v>349</v>
      </c>
      <c r="N125" s="55" t="s">
        <v>349</v>
      </c>
      <c r="O125" s="55" t="s">
        <v>349</v>
      </c>
    </row>
    <row r="126" spans="1:15" ht="30" x14ac:dyDescent="0.25">
      <c r="A126" s="52" t="s">
        <v>366</v>
      </c>
      <c r="B126" s="53" t="s">
        <v>112</v>
      </c>
      <c r="C126" s="53" t="s">
        <v>326</v>
      </c>
      <c r="D126" s="57" t="s">
        <v>325</v>
      </c>
      <c r="E126" s="55">
        <v>99.91</v>
      </c>
      <c r="F126" s="55" t="s">
        <v>349</v>
      </c>
      <c r="G126" s="55">
        <v>99.91</v>
      </c>
      <c r="H126" s="57" t="s">
        <v>325</v>
      </c>
      <c r="I126" s="55">
        <v>99.92</v>
      </c>
      <c r="J126" s="55" t="s">
        <v>349</v>
      </c>
      <c r="K126" s="55">
        <v>99.92</v>
      </c>
      <c r="L126" s="57" t="s">
        <v>325</v>
      </c>
      <c r="M126" s="55">
        <v>99.92</v>
      </c>
      <c r="N126" s="55" t="s">
        <v>349</v>
      </c>
      <c r="O126" s="55">
        <v>99.92</v>
      </c>
    </row>
    <row r="127" spans="1:15" ht="30" x14ac:dyDescent="0.25">
      <c r="A127" s="52" t="s">
        <v>366</v>
      </c>
      <c r="B127" s="53" t="s">
        <v>113</v>
      </c>
      <c r="C127" s="53" t="s">
        <v>328</v>
      </c>
      <c r="D127" s="57" t="s">
        <v>327</v>
      </c>
      <c r="E127" s="55" t="s">
        <v>349</v>
      </c>
      <c r="F127" s="55" t="s">
        <v>349</v>
      </c>
      <c r="G127" s="55" t="s">
        <v>349</v>
      </c>
      <c r="H127" s="57" t="s">
        <v>327</v>
      </c>
      <c r="I127" s="55" t="s">
        <v>349</v>
      </c>
      <c r="J127" s="55" t="s">
        <v>349</v>
      </c>
      <c r="K127" s="55" t="s">
        <v>349</v>
      </c>
      <c r="L127" s="57" t="s">
        <v>327</v>
      </c>
      <c r="M127" s="55" t="s">
        <v>349</v>
      </c>
      <c r="N127" s="55">
        <v>100</v>
      </c>
      <c r="O127" s="55">
        <v>100</v>
      </c>
    </row>
    <row r="128" spans="1:15" ht="45" x14ac:dyDescent="0.25">
      <c r="A128" s="52" t="s">
        <v>366</v>
      </c>
      <c r="B128" s="53" t="s">
        <v>114</v>
      </c>
      <c r="C128" s="53" t="s">
        <v>330</v>
      </c>
      <c r="D128" s="57" t="s">
        <v>329</v>
      </c>
      <c r="E128" s="55" t="s">
        <v>349</v>
      </c>
      <c r="F128" s="55" t="s">
        <v>349</v>
      </c>
      <c r="G128" s="55" t="s">
        <v>349</v>
      </c>
      <c r="H128" s="57" t="s">
        <v>329</v>
      </c>
      <c r="I128" s="55">
        <v>100</v>
      </c>
      <c r="J128" s="55" t="s">
        <v>349</v>
      </c>
      <c r="K128" s="55">
        <v>100</v>
      </c>
      <c r="L128" s="57" t="s">
        <v>329</v>
      </c>
      <c r="M128" s="55">
        <v>88</v>
      </c>
      <c r="N128" s="55">
        <v>91.74</v>
      </c>
      <c r="O128" s="55">
        <f t="shared" si="3"/>
        <v>89.87</v>
      </c>
    </row>
    <row r="129" spans="1:15" ht="30" x14ac:dyDescent="0.25">
      <c r="A129" s="52" t="s">
        <v>366</v>
      </c>
      <c r="B129" s="53" t="s">
        <v>110</v>
      </c>
      <c r="C129" s="53" t="s">
        <v>322</v>
      </c>
      <c r="D129" s="57" t="s">
        <v>321</v>
      </c>
      <c r="E129" s="55">
        <v>98.89</v>
      </c>
      <c r="F129" s="55" t="s">
        <v>349</v>
      </c>
      <c r="G129" s="55">
        <v>98.89</v>
      </c>
      <c r="H129" s="57" t="s">
        <v>321</v>
      </c>
      <c r="I129" s="55">
        <v>94.11</v>
      </c>
      <c r="J129" s="55">
        <v>93.54</v>
      </c>
      <c r="K129" s="55">
        <f t="shared" ref="K129" si="4">(I129+J129)/2</f>
        <v>93.825000000000003</v>
      </c>
      <c r="L129" s="57" t="s">
        <v>321</v>
      </c>
      <c r="M129" s="55">
        <v>94.89</v>
      </c>
      <c r="N129" s="55">
        <v>93.76</v>
      </c>
      <c r="O129" s="55">
        <f t="shared" si="3"/>
        <v>94.325000000000003</v>
      </c>
    </row>
    <row r="130" spans="1:15" x14ac:dyDescent="0.25">
      <c r="A130" s="52" t="s">
        <v>367</v>
      </c>
      <c r="B130" s="53" t="s">
        <v>347</v>
      </c>
      <c r="C130" s="53" t="s">
        <v>211</v>
      </c>
      <c r="D130" s="57" t="s">
        <v>210</v>
      </c>
      <c r="E130" s="55" t="s">
        <v>349</v>
      </c>
      <c r="F130" s="55" t="s">
        <v>349</v>
      </c>
      <c r="G130" s="55" t="s">
        <v>349</v>
      </c>
      <c r="H130" s="57" t="s">
        <v>210</v>
      </c>
      <c r="I130" s="55">
        <v>100</v>
      </c>
      <c r="J130" s="55" t="s">
        <v>349</v>
      </c>
      <c r="K130" s="55">
        <v>100</v>
      </c>
      <c r="L130" s="57" t="s">
        <v>210</v>
      </c>
      <c r="M130" s="55">
        <v>100</v>
      </c>
      <c r="N130" s="55" t="s">
        <v>349</v>
      </c>
      <c r="O130" s="55">
        <v>100</v>
      </c>
    </row>
    <row r="131" spans="1:15" ht="30" x14ac:dyDescent="0.25">
      <c r="A131" s="52" t="s">
        <v>367</v>
      </c>
      <c r="B131" s="53" t="s">
        <v>348</v>
      </c>
      <c r="C131" s="53" t="s">
        <v>219</v>
      </c>
      <c r="D131" s="57" t="s">
        <v>218</v>
      </c>
      <c r="E131" s="55" t="s">
        <v>349</v>
      </c>
      <c r="F131" s="55" t="s">
        <v>349</v>
      </c>
      <c r="G131" s="55" t="s">
        <v>349</v>
      </c>
      <c r="H131" s="57" t="s">
        <v>218</v>
      </c>
      <c r="I131" s="55" t="s">
        <v>349</v>
      </c>
      <c r="J131" s="55" t="s">
        <v>349</v>
      </c>
      <c r="K131" s="55" t="s">
        <v>349</v>
      </c>
      <c r="L131" s="57" t="s">
        <v>218</v>
      </c>
      <c r="M131" s="55" t="s">
        <v>349</v>
      </c>
      <c r="N131" s="55" t="s">
        <v>349</v>
      </c>
      <c r="O131" s="55" t="s">
        <v>349</v>
      </c>
    </row>
    <row r="132" spans="1:15" ht="30" x14ac:dyDescent="0.25">
      <c r="A132" s="52" t="s">
        <v>368</v>
      </c>
      <c r="B132" s="53" t="s">
        <v>335</v>
      </c>
      <c r="C132" s="53" t="s">
        <v>332</v>
      </c>
      <c r="D132" s="57" t="s">
        <v>465</v>
      </c>
      <c r="E132" s="55" t="s">
        <v>349</v>
      </c>
      <c r="F132" s="55" t="s">
        <v>349</v>
      </c>
      <c r="G132" s="55" t="s">
        <v>349</v>
      </c>
      <c r="H132" s="57" t="s">
        <v>331</v>
      </c>
      <c r="I132" s="56">
        <v>95.32</v>
      </c>
      <c r="J132" s="55" t="s">
        <v>349</v>
      </c>
      <c r="K132" s="55">
        <v>95.32</v>
      </c>
      <c r="L132" s="57" t="s">
        <v>331</v>
      </c>
      <c r="M132" s="56">
        <v>95.327500000000001</v>
      </c>
      <c r="N132" s="55" t="s">
        <v>349</v>
      </c>
      <c r="O132" s="55">
        <v>95.327500000000001</v>
      </c>
    </row>
    <row r="133" spans="1:15" ht="30" x14ac:dyDescent="0.25">
      <c r="A133" s="52" t="s">
        <v>368</v>
      </c>
      <c r="B133" s="53" t="s">
        <v>336</v>
      </c>
      <c r="C133" s="53" t="s">
        <v>333</v>
      </c>
      <c r="D133" s="57" t="s">
        <v>180</v>
      </c>
      <c r="E133" s="55" t="s">
        <v>349</v>
      </c>
      <c r="F133" s="55" t="s">
        <v>349</v>
      </c>
      <c r="G133" s="55" t="s">
        <v>349</v>
      </c>
      <c r="H133" s="57" t="s">
        <v>180</v>
      </c>
      <c r="I133" s="55" t="s">
        <v>349</v>
      </c>
      <c r="J133" s="55" t="s">
        <v>349</v>
      </c>
      <c r="K133" s="55" t="s">
        <v>349</v>
      </c>
      <c r="L133" s="57" t="s">
        <v>180</v>
      </c>
      <c r="M133" s="56">
        <v>81.760000000000005</v>
      </c>
      <c r="N133" s="55" t="s">
        <v>349</v>
      </c>
      <c r="O133" s="55">
        <v>81.760000000000005</v>
      </c>
    </row>
    <row r="134" spans="1:15" ht="30" x14ac:dyDescent="0.25">
      <c r="A134" s="52" t="s">
        <v>368</v>
      </c>
      <c r="B134" s="53" t="s">
        <v>337</v>
      </c>
      <c r="C134" s="53" t="s">
        <v>334</v>
      </c>
      <c r="D134" s="57" t="s">
        <v>172</v>
      </c>
      <c r="E134" s="55" t="s">
        <v>349</v>
      </c>
      <c r="F134" s="55" t="s">
        <v>349</v>
      </c>
      <c r="G134" s="55" t="s">
        <v>349</v>
      </c>
      <c r="H134" s="57" t="s">
        <v>172</v>
      </c>
      <c r="I134" s="55" t="s">
        <v>349</v>
      </c>
      <c r="J134" s="55" t="s">
        <v>349</v>
      </c>
      <c r="K134" s="55" t="s">
        <v>349</v>
      </c>
      <c r="L134" s="57" t="s">
        <v>172</v>
      </c>
      <c r="M134" s="56">
        <v>82.22</v>
      </c>
      <c r="N134" s="55" t="s">
        <v>349</v>
      </c>
      <c r="O134" s="55">
        <v>82.22</v>
      </c>
    </row>
    <row r="135" spans="1:15" x14ac:dyDescent="0.25">
      <c r="A135" s="60"/>
      <c r="B135" s="61"/>
      <c r="C135" s="62"/>
      <c r="D135" s="63"/>
      <c r="E135" s="63"/>
      <c r="F135" s="63"/>
      <c r="G135" s="63"/>
      <c r="H135" s="45"/>
      <c r="I135" s="1"/>
      <c r="J135" s="1"/>
      <c r="K135" s="1"/>
      <c r="M135" s="1"/>
      <c r="N135" s="1"/>
      <c r="O135" s="1"/>
    </row>
    <row r="136" spans="1:15" ht="34.5" x14ac:dyDescent="0.25">
      <c r="A136" s="63" t="s">
        <v>466</v>
      </c>
      <c r="B136" s="63"/>
      <c r="C136" s="63"/>
      <c r="D136" s="63"/>
      <c r="E136" s="63"/>
      <c r="F136" s="63"/>
      <c r="G136" s="63"/>
      <c r="H136" s="45"/>
      <c r="I136" s="1"/>
      <c r="J136" s="1"/>
      <c r="K136" s="1"/>
    </row>
    <row r="137" spans="1:15" ht="23.25" x14ac:dyDescent="0.25">
      <c r="A137" s="63" t="s">
        <v>467</v>
      </c>
      <c r="B137" s="63"/>
      <c r="C137" s="63"/>
      <c r="D137" s="61"/>
      <c r="E137" s="65"/>
      <c r="F137" s="65"/>
      <c r="G137" s="65"/>
      <c r="H137" s="45"/>
      <c r="I137" s="1"/>
      <c r="J137" s="1"/>
      <c r="K137" s="1"/>
    </row>
    <row r="138" spans="1:15" x14ac:dyDescent="0.25">
      <c r="A138" s="66"/>
      <c r="B138" s="67" t="s">
        <v>468</v>
      </c>
      <c r="C138" s="68"/>
      <c r="H138" s="69"/>
      <c r="J138" s="71"/>
      <c r="K138" s="71"/>
      <c r="L138" s="67"/>
    </row>
    <row r="139" spans="1:15" x14ac:dyDescent="0.25">
      <c r="A139" s="72"/>
      <c r="B139" s="67" t="s">
        <v>469</v>
      </c>
      <c r="H139" s="69"/>
      <c r="L139" s="67"/>
    </row>
    <row r="140" spans="1:15" x14ac:dyDescent="0.25">
      <c r="A140" s="73" t="s">
        <v>470</v>
      </c>
    </row>
  </sheetData>
  <autoFilter ref="A5:D128"/>
  <mergeCells count="5">
    <mergeCell ref="A2:O2"/>
    <mergeCell ref="E4:G4"/>
    <mergeCell ref="H4:K4"/>
    <mergeCell ref="L4:O4"/>
    <mergeCell ref="D1:O1"/>
  </mergeCells>
  <printOptions horizontalCentered="1"/>
  <pageMargins left="0" right="0" top="0.39370078740157483" bottom="0.3937007874015748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zoomScale="90" zoomScaleNormal="90" workbookViewId="0">
      <selection activeCell="E6" sqref="E6"/>
    </sheetView>
  </sheetViews>
  <sheetFormatPr baseColWidth="10" defaultColWidth="10.85546875" defaultRowHeight="14.25" x14ac:dyDescent="0.2"/>
  <cols>
    <col min="1" max="1" width="29" style="32" customWidth="1"/>
    <col min="2" max="2" width="13.42578125" style="29" customWidth="1"/>
    <col min="3" max="3" width="61.42578125" style="41" customWidth="1"/>
    <col min="4" max="4" width="16.85546875" style="29" customWidth="1"/>
    <col min="5" max="5" width="20.140625" style="33" customWidth="1"/>
    <col min="6" max="6" width="16.5703125" style="33" customWidth="1"/>
    <col min="7" max="7" width="12.7109375" style="33" bestFit="1" customWidth="1"/>
    <col min="8" max="16384" width="10.85546875" style="30"/>
  </cols>
  <sheetData>
    <row r="1" spans="1:7" s="29" customFormat="1" ht="87.75" customHeight="1" x14ac:dyDescent="0.25">
      <c r="A1" s="28"/>
      <c r="B1" s="164" t="s">
        <v>351</v>
      </c>
      <c r="C1" s="164"/>
      <c r="D1" s="164"/>
      <c r="E1" s="164"/>
      <c r="F1" s="164"/>
      <c r="G1" s="164"/>
    </row>
    <row r="2" spans="1:7" s="29" customFormat="1" ht="25.5" customHeight="1" x14ac:dyDescent="0.25">
      <c r="A2" s="161" t="s">
        <v>418</v>
      </c>
      <c r="B2" s="162"/>
      <c r="C2" s="162"/>
      <c r="D2" s="162"/>
      <c r="E2" s="162"/>
      <c r="F2" s="162"/>
      <c r="G2" s="163"/>
    </row>
    <row r="3" spans="1:7" s="39" customFormat="1" ht="25.5" customHeight="1" x14ac:dyDescent="0.25">
      <c r="A3" s="42"/>
      <c r="C3" s="40"/>
    </row>
    <row r="4" spans="1:7" s="29" customFormat="1" ht="30" customHeight="1" x14ac:dyDescent="0.25">
      <c r="A4" s="37" t="s">
        <v>417</v>
      </c>
      <c r="B4" s="36" t="s">
        <v>338</v>
      </c>
      <c r="C4" s="37" t="s">
        <v>369</v>
      </c>
      <c r="D4" s="35" t="s">
        <v>421</v>
      </c>
      <c r="E4" s="37" t="s">
        <v>419</v>
      </c>
      <c r="F4" s="38" t="s">
        <v>420</v>
      </c>
      <c r="G4" s="38" t="s">
        <v>339</v>
      </c>
    </row>
    <row r="5" spans="1:7" ht="30" x14ac:dyDescent="0.2">
      <c r="A5" s="5" t="s">
        <v>352</v>
      </c>
      <c r="B5" s="20" t="s">
        <v>0</v>
      </c>
      <c r="C5" s="20" t="s">
        <v>121</v>
      </c>
      <c r="D5" s="21" t="s">
        <v>349</v>
      </c>
      <c r="E5" s="25" t="s">
        <v>349</v>
      </c>
      <c r="F5" s="27" t="s">
        <v>349</v>
      </c>
      <c r="G5" s="27" t="s">
        <v>349</v>
      </c>
    </row>
    <row r="6" spans="1:7" ht="30" x14ac:dyDescent="0.2">
      <c r="A6" s="5" t="s">
        <v>352</v>
      </c>
      <c r="B6" s="20" t="s">
        <v>1</v>
      </c>
      <c r="C6" s="20" t="s">
        <v>123</v>
      </c>
      <c r="D6" s="21" t="s">
        <v>349</v>
      </c>
      <c r="E6" s="25" t="s">
        <v>349</v>
      </c>
      <c r="F6" s="27" t="s">
        <v>349</v>
      </c>
      <c r="G6" s="27" t="s">
        <v>349</v>
      </c>
    </row>
    <row r="7" spans="1:7" ht="15" x14ac:dyDescent="0.2">
      <c r="A7" s="5" t="s">
        <v>352</v>
      </c>
      <c r="B7" s="20" t="s">
        <v>2</v>
      </c>
      <c r="C7" s="20" t="s">
        <v>130</v>
      </c>
      <c r="D7" s="21">
        <v>60</v>
      </c>
      <c r="E7" s="25">
        <v>100</v>
      </c>
      <c r="F7" s="25">
        <v>100</v>
      </c>
      <c r="G7" s="27">
        <f t="shared" ref="G7:G69" si="0">(D7+E7+F7)/3</f>
        <v>86.666666666666671</v>
      </c>
    </row>
    <row r="8" spans="1:7" ht="25.5" x14ac:dyDescent="0.2">
      <c r="A8" s="3" t="s">
        <v>353</v>
      </c>
      <c r="B8" s="20" t="s">
        <v>3</v>
      </c>
      <c r="C8" s="20" t="s">
        <v>133</v>
      </c>
      <c r="D8" s="21">
        <v>100</v>
      </c>
      <c r="E8" s="25">
        <v>100</v>
      </c>
      <c r="F8" s="27">
        <v>100</v>
      </c>
      <c r="G8" s="27">
        <f t="shared" si="0"/>
        <v>100</v>
      </c>
    </row>
    <row r="9" spans="1:7" ht="30" x14ac:dyDescent="0.2">
      <c r="A9" s="3" t="s">
        <v>353</v>
      </c>
      <c r="B9" s="20" t="s">
        <v>4</v>
      </c>
      <c r="C9" s="20" t="s">
        <v>135</v>
      </c>
      <c r="D9" s="21">
        <v>100</v>
      </c>
      <c r="E9" s="25">
        <v>100</v>
      </c>
      <c r="F9" s="25">
        <v>100</v>
      </c>
      <c r="G9" s="27">
        <f t="shared" si="0"/>
        <v>100</v>
      </c>
    </row>
    <row r="10" spans="1:7" ht="25.5" x14ac:dyDescent="0.2">
      <c r="A10" s="3" t="s">
        <v>353</v>
      </c>
      <c r="B10" s="20" t="s">
        <v>5</v>
      </c>
      <c r="C10" s="20" t="s">
        <v>370</v>
      </c>
      <c r="D10" s="21" t="s">
        <v>349</v>
      </c>
      <c r="E10" s="25" t="s">
        <v>349</v>
      </c>
      <c r="F10" s="25" t="s">
        <v>349</v>
      </c>
      <c r="G10" s="27" t="s">
        <v>349</v>
      </c>
    </row>
    <row r="11" spans="1:7" ht="25.5" x14ac:dyDescent="0.2">
      <c r="A11" s="3" t="s">
        <v>353</v>
      </c>
      <c r="B11" s="20" t="s">
        <v>6</v>
      </c>
      <c r="C11" s="20" t="s">
        <v>139</v>
      </c>
      <c r="D11" s="21">
        <v>100</v>
      </c>
      <c r="E11" s="25">
        <v>100</v>
      </c>
      <c r="F11" s="25">
        <v>100</v>
      </c>
      <c r="G11" s="27">
        <f t="shared" si="0"/>
        <v>100</v>
      </c>
    </row>
    <row r="12" spans="1:7" ht="25.5" x14ac:dyDescent="0.2">
      <c r="A12" s="3" t="s">
        <v>353</v>
      </c>
      <c r="B12" s="20" t="s">
        <v>7</v>
      </c>
      <c r="C12" s="20" t="s">
        <v>141</v>
      </c>
      <c r="D12" s="21">
        <v>100</v>
      </c>
      <c r="E12" s="25">
        <v>100</v>
      </c>
      <c r="F12" s="25">
        <v>100</v>
      </c>
      <c r="G12" s="27">
        <f t="shared" si="0"/>
        <v>100</v>
      </c>
    </row>
    <row r="13" spans="1:7" ht="25.5" x14ac:dyDescent="0.2">
      <c r="A13" s="3" t="s">
        <v>353</v>
      </c>
      <c r="B13" s="20" t="s">
        <v>8</v>
      </c>
      <c r="C13" s="20" t="s">
        <v>143</v>
      </c>
      <c r="D13" s="21">
        <v>100</v>
      </c>
      <c r="E13" s="25">
        <v>100</v>
      </c>
      <c r="F13" s="25">
        <v>100</v>
      </c>
      <c r="G13" s="27">
        <f t="shared" si="0"/>
        <v>100</v>
      </c>
    </row>
    <row r="14" spans="1:7" ht="25.5" x14ac:dyDescent="0.2">
      <c r="A14" s="3" t="s">
        <v>353</v>
      </c>
      <c r="B14" s="20" t="s">
        <v>9</v>
      </c>
      <c r="C14" s="20" t="s">
        <v>145</v>
      </c>
      <c r="D14" s="21">
        <v>100</v>
      </c>
      <c r="E14" s="25">
        <v>100</v>
      </c>
      <c r="F14" s="25">
        <v>100</v>
      </c>
      <c r="G14" s="27">
        <f t="shared" si="0"/>
        <v>100</v>
      </c>
    </row>
    <row r="15" spans="1:7" ht="25.5" x14ac:dyDescent="0.2">
      <c r="A15" s="3" t="s">
        <v>353</v>
      </c>
      <c r="B15" s="20" t="s">
        <v>10</v>
      </c>
      <c r="C15" s="20" t="s">
        <v>148</v>
      </c>
      <c r="D15" s="21" t="s">
        <v>349</v>
      </c>
      <c r="E15" s="25">
        <v>100</v>
      </c>
      <c r="F15" s="25" t="s">
        <v>349</v>
      </c>
      <c r="G15" s="27">
        <v>100</v>
      </c>
    </row>
    <row r="16" spans="1:7" ht="30" x14ac:dyDescent="0.2">
      <c r="A16" s="3" t="s">
        <v>353</v>
      </c>
      <c r="B16" s="20" t="s">
        <v>11</v>
      </c>
      <c r="C16" s="20" t="s">
        <v>150</v>
      </c>
      <c r="D16" s="21" t="s">
        <v>349</v>
      </c>
      <c r="E16" s="25">
        <v>100</v>
      </c>
      <c r="F16" s="25">
        <v>100</v>
      </c>
      <c r="G16" s="27">
        <v>100</v>
      </c>
    </row>
    <row r="17" spans="1:7" ht="38.25" x14ac:dyDescent="0.2">
      <c r="A17" s="3" t="s">
        <v>354</v>
      </c>
      <c r="B17" s="20" t="s">
        <v>342</v>
      </c>
      <c r="C17" s="20" t="s">
        <v>153</v>
      </c>
      <c r="D17" s="21" t="s">
        <v>349</v>
      </c>
      <c r="E17" s="27" t="s">
        <v>349</v>
      </c>
      <c r="F17" s="27" t="s">
        <v>349</v>
      </c>
      <c r="G17" s="27" t="s">
        <v>349</v>
      </c>
    </row>
    <row r="18" spans="1:7" ht="38.25" x14ac:dyDescent="0.2">
      <c r="A18" s="3" t="s">
        <v>354</v>
      </c>
      <c r="B18" s="20" t="s">
        <v>12</v>
      </c>
      <c r="C18" s="20" t="s">
        <v>371</v>
      </c>
      <c r="D18" s="21" t="s">
        <v>349</v>
      </c>
      <c r="E18" s="25">
        <v>0</v>
      </c>
      <c r="F18" s="25" t="s">
        <v>349</v>
      </c>
      <c r="G18" s="27">
        <v>0</v>
      </c>
    </row>
    <row r="19" spans="1:7" ht="38.25" x14ac:dyDescent="0.2">
      <c r="A19" s="3" t="s">
        <v>354</v>
      </c>
      <c r="B19" s="20" t="s">
        <v>13</v>
      </c>
      <c r="C19" s="20" t="s">
        <v>157</v>
      </c>
      <c r="D19" s="21">
        <v>100</v>
      </c>
      <c r="E19" s="25">
        <v>60</v>
      </c>
      <c r="F19" s="25" t="s">
        <v>349</v>
      </c>
      <c r="G19" s="27">
        <f>(D19+E19)/2</f>
        <v>80</v>
      </c>
    </row>
    <row r="20" spans="1:7" ht="38.25" x14ac:dyDescent="0.2">
      <c r="A20" s="3" t="s">
        <v>354</v>
      </c>
      <c r="B20" s="20" t="s">
        <v>14</v>
      </c>
      <c r="C20" s="20" t="s">
        <v>372</v>
      </c>
      <c r="D20" s="21">
        <v>100</v>
      </c>
      <c r="E20" s="25">
        <v>60</v>
      </c>
      <c r="F20" s="25">
        <v>0</v>
      </c>
      <c r="G20" s="27">
        <f t="shared" si="0"/>
        <v>53.333333333333336</v>
      </c>
    </row>
    <row r="21" spans="1:7" ht="38.25" x14ac:dyDescent="0.2">
      <c r="A21" s="3" t="s">
        <v>354</v>
      </c>
      <c r="B21" s="20" t="s">
        <v>15</v>
      </c>
      <c r="C21" s="20" t="s">
        <v>163</v>
      </c>
      <c r="D21" s="21" t="s">
        <v>349</v>
      </c>
      <c r="E21" s="27">
        <v>0</v>
      </c>
      <c r="F21" s="25" t="s">
        <v>349</v>
      </c>
      <c r="G21" s="27">
        <v>0</v>
      </c>
    </row>
    <row r="22" spans="1:7" ht="38.25" x14ac:dyDescent="0.2">
      <c r="A22" s="3" t="s">
        <v>354</v>
      </c>
      <c r="B22" s="20" t="s">
        <v>16</v>
      </c>
      <c r="C22" s="20" t="s">
        <v>373</v>
      </c>
      <c r="D22" s="21" t="s">
        <v>349</v>
      </c>
      <c r="E22" s="25">
        <v>0</v>
      </c>
      <c r="F22" s="25" t="s">
        <v>349</v>
      </c>
      <c r="G22" s="27">
        <v>0</v>
      </c>
    </row>
    <row r="23" spans="1:7" ht="38.25" x14ac:dyDescent="0.2">
      <c r="A23" s="3" t="s">
        <v>354</v>
      </c>
      <c r="B23" s="20" t="s">
        <v>17</v>
      </c>
      <c r="C23" s="20" t="s">
        <v>167</v>
      </c>
      <c r="D23" s="21" t="s">
        <v>349</v>
      </c>
      <c r="E23" s="25">
        <v>0</v>
      </c>
      <c r="F23" s="25" t="s">
        <v>349</v>
      </c>
      <c r="G23" s="27">
        <v>0</v>
      </c>
    </row>
    <row r="24" spans="1:7" ht="38.25" x14ac:dyDescent="0.2">
      <c r="A24" s="3" t="s">
        <v>354</v>
      </c>
      <c r="B24" s="20" t="s">
        <v>18</v>
      </c>
      <c r="C24" s="20" t="s">
        <v>374</v>
      </c>
      <c r="D24" s="24">
        <v>100</v>
      </c>
      <c r="E24" s="25">
        <v>100</v>
      </c>
      <c r="F24" s="25" t="s">
        <v>349</v>
      </c>
      <c r="G24" s="27">
        <v>100</v>
      </c>
    </row>
    <row r="25" spans="1:7" ht="38.25" x14ac:dyDescent="0.2">
      <c r="A25" s="3" t="s">
        <v>354</v>
      </c>
      <c r="B25" s="20" t="s">
        <v>19</v>
      </c>
      <c r="C25" s="20" t="s">
        <v>375</v>
      </c>
      <c r="D25" s="21" t="s">
        <v>349</v>
      </c>
      <c r="E25" s="25">
        <v>60</v>
      </c>
      <c r="F25" s="25" t="s">
        <v>349</v>
      </c>
      <c r="G25" s="27">
        <v>60</v>
      </c>
    </row>
    <row r="26" spans="1:7" ht="38.25" x14ac:dyDescent="0.2">
      <c r="A26" s="3" t="s">
        <v>354</v>
      </c>
      <c r="B26" s="20" t="s">
        <v>20</v>
      </c>
      <c r="C26" s="20" t="s">
        <v>376</v>
      </c>
      <c r="D26" s="21" t="s">
        <v>349</v>
      </c>
      <c r="E26" s="25">
        <v>60</v>
      </c>
      <c r="F26" s="25" t="s">
        <v>349</v>
      </c>
      <c r="G26" s="27">
        <v>60</v>
      </c>
    </row>
    <row r="27" spans="1:7" s="31" customFormat="1" ht="38.25" x14ac:dyDescent="0.2">
      <c r="A27" s="3" t="s">
        <v>354</v>
      </c>
      <c r="B27" s="20" t="s">
        <v>350</v>
      </c>
      <c r="C27" s="20" t="s">
        <v>377</v>
      </c>
      <c r="D27" s="20" t="s">
        <v>349</v>
      </c>
      <c r="E27" s="22" t="s">
        <v>349</v>
      </c>
      <c r="F27" s="22" t="s">
        <v>349</v>
      </c>
      <c r="G27" s="27" t="s">
        <v>349</v>
      </c>
    </row>
    <row r="28" spans="1:7" ht="38.25" x14ac:dyDescent="0.2">
      <c r="A28" s="3" t="s">
        <v>354</v>
      </c>
      <c r="B28" s="20" t="s">
        <v>21</v>
      </c>
      <c r="C28" s="20" t="s">
        <v>378</v>
      </c>
      <c r="D28" s="20" t="s">
        <v>349</v>
      </c>
      <c r="E28" s="27" t="s">
        <v>349</v>
      </c>
      <c r="F28" s="27" t="s">
        <v>349</v>
      </c>
      <c r="G28" s="27" t="s">
        <v>349</v>
      </c>
    </row>
    <row r="29" spans="1:7" ht="38.25" x14ac:dyDescent="0.2">
      <c r="A29" s="3" t="s">
        <v>354</v>
      </c>
      <c r="B29" s="20" t="s">
        <v>22</v>
      </c>
      <c r="C29" s="20" t="s">
        <v>175</v>
      </c>
      <c r="D29" s="20" t="s">
        <v>349</v>
      </c>
      <c r="E29" s="25">
        <v>0</v>
      </c>
      <c r="F29" s="25">
        <v>0</v>
      </c>
      <c r="G29" s="27">
        <v>0</v>
      </c>
    </row>
    <row r="30" spans="1:7" ht="25.5" x14ac:dyDescent="0.2">
      <c r="A30" s="5" t="s">
        <v>355</v>
      </c>
      <c r="B30" s="20" t="s">
        <v>23</v>
      </c>
      <c r="C30" s="20" t="s">
        <v>379</v>
      </c>
      <c r="D30" s="21">
        <v>100</v>
      </c>
      <c r="E30" s="25">
        <v>100</v>
      </c>
      <c r="F30" s="25">
        <v>100</v>
      </c>
      <c r="G30" s="27">
        <f t="shared" si="0"/>
        <v>100</v>
      </c>
    </row>
    <row r="31" spans="1:7" ht="30" x14ac:dyDescent="0.2">
      <c r="A31" s="5" t="s">
        <v>355</v>
      </c>
      <c r="B31" s="20" t="s">
        <v>24</v>
      </c>
      <c r="C31" s="20" t="s">
        <v>181</v>
      </c>
      <c r="D31" s="21">
        <v>100</v>
      </c>
      <c r="E31" s="27" t="s">
        <v>349</v>
      </c>
      <c r="F31" s="27">
        <v>60</v>
      </c>
      <c r="G31" s="27">
        <f>(D31+F31)/2</f>
        <v>80</v>
      </c>
    </row>
    <row r="32" spans="1:7" ht="30" x14ac:dyDescent="0.2">
      <c r="A32" s="23" t="s">
        <v>356</v>
      </c>
      <c r="B32" s="20" t="s">
        <v>25</v>
      </c>
      <c r="C32" s="22" t="s">
        <v>183</v>
      </c>
      <c r="D32" s="24">
        <v>100</v>
      </c>
      <c r="E32" s="25">
        <v>100</v>
      </c>
      <c r="F32" s="25">
        <v>100</v>
      </c>
      <c r="G32" s="27">
        <f t="shared" si="0"/>
        <v>100</v>
      </c>
    </row>
    <row r="33" spans="1:7" ht="15" x14ac:dyDescent="0.2">
      <c r="A33" s="23" t="s">
        <v>356</v>
      </c>
      <c r="B33" s="20" t="s">
        <v>26</v>
      </c>
      <c r="C33" s="20" t="s">
        <v>188</v>
      </c>
      <c r="D33" s="21">
        <v>100</v>
      </c>
      <c r="E33" s="25">
        <v>100</v>
      </c>
      <c r="F33" s="25">
        <v>100</v>
      </c>
      <c r="G33" s="27">
        <f t="shared" si="0"/>
        <v>100</v>
      </c>
    </row>
    <row r="34" spans="1:7" ht="15" x14ac:dyDescent="0.2">
      <c r="A34" s="23" t="s">
        <v>356</v>
      </c>
      <c r="B34" s="20" t="s">
        <v>27</v>
      </c>
      <c r="C34" s="20" t="s">
        <v>190</v>
      </c>
      <c r="D34" s="21">
        <v>100</v>
      </c>
      <c r="E34" s="25">
        <v>100</v>
      </c>
      <c r="F34" s="25">
        <v>100</v>
      </c>
      <c r="G34" s="27">
        <f t="shared" si="0"/>
        <v>100</v>
      </c>
    </row>
    <row r="35" spans="1:7" ht="30" x14ac:dyDescent="0.2">
      <c r="A35" s="23" t="s">
        <v>356</v>
      </c>
      <c r="B35" s="20" t="s">
        <v>28</v>
      </c>
      <c r="C35" s="20" t="s">
        <v>192</v>
      </c>
      <c r="D35" s="21">
        <v>100</v>
      </c>
      <c r="E35" s="25">
        <v>100</v>
      </c>
      <c r="F35" s="25">
        <v>100</v>
      </c>
      <c r="G35" s="27">
        <f t="shared" si="0"/>
        <v>100</v>
      </c>
    </row>
    <row r="36" spans="1:7" ht="30" x14ac:dyDescent="0.2">
      <c r="A36" s="23" t="s">
        <v>356</v>
      </c>
      <c r="B36" s="20" t="s">
        <v>29</v>
      </c>
      <c r="C36" s="20" t="s">
        <v>194</v>
      </c>
      <c r="D36" s="21" t="s">
        <v>349</v>
      </c>
      <c r="E36" s="25" t="s">
        <v>349</v>
      </c>
      <c r="F36" s="27">
        <v>100</v>
      </c>
      <c r="G36" s="27">
        <v>100</v>
      </c>
    </row>
    <row r="37" spans="1:7" ht="30" x14ac:dyDescent="0.2">
      <c r="A37" s="23" t="s">
        <v>356</v>
      </c>
      <c r="B37" s="20" t="s">
        <v>30</v>
      </c>
      <c r="C37" s="20" t="s">
        <v>196</v>
      </c>
      <c r="D37" s="21" t="s">
        <v>349</v>
      </c>
      <c r="E37" s="25">
        <v>100</v>
      </c>
      <c r="F37" s="25">
        <v>100</v>
      </c>
      <c r="G37" s="27">
        <v>100</v>
      </c>
    </row>
    <row r="38" spans="1:7" ht="30" x14ac:dyDescent="0.2">
      <c r="A38" s="23" t="s">
        <v>356</v>
      </c>
      <c r="B38" s="20" t="s">
        <v>31</v>
      </c>
      <c r="C38" s="20" t="s">
        <v>197</v>
      </c>
      <c r="D38" s="21">
        <v>100</v>
      </c>
      <c r="E38" s="25">
        <v>100</v>
      </c>
      <c r="F38" s="25" t="s">
        <v>349</v>
      </c>
      <c r="G38" s="27">
        <v>100</v>
      </c>
    </row>
    <row r="39" spans="1:7" ht="30" x14ac:dyDescent="0.2">
      <c r="A39" s="26" t="s">
        <v>357</v>
      </c>
      <c r="B39" s="20" t="s">
        <v>32</v>
      </c>
      <c r="C39" s="20" t="s">
        <v>199</v>
      </c>
      <c r="D39" s="21">
        <v>100</v>
      </c>
      <c r="E39" s="25">
        <v>100</v>
      </c>
      <c r="F39" s="25" t="s">
        <v>349</v>
      </c>
      <c r="G39" s="27">
        <v>100</v>
      </c>
    </row>
    <row r="40" spans="1:7" ht="15" x14ac:dyDescent="0.2">
      <c r="A40" s="26" t="s">
        <v>357</v>
      </c>
      <c r="B40" s="20" t="s">
        <v>33</v>
      </c>
      <c r="C40" s="20" t="s">
        <v>201</v>
      </c>
      <c r="D40" s="21" t="s">
        <v>349</v>
      </c>
      <c r="E40" s="25" t="s">
        <v>349</v>
      </c>
      <c r="F40" s="27" t="s">
        <v>349</v>
      </c>
      <c r="G40" s="27" t="s">
        <v>349</v>
      </c>
    </row>
    <row r="41" spans="1:7" ht="15" x14ac:dyDescent="0.2">
      <c r="A41" s="26" t="s">
        <v>357</v>
      </c>
      <c r="B41" s="20" t="s">
        <v>34</v>
      </c>
      <c r="C41" s="20" t="s">
        <v>205</v>
      </c>
      <c r="D41" s="21">
        <v>60</v>
      </c>
      <c r="E41" s="25">
        <v>100</v>
      </c>
      <c r="F41" s="25">
        <v>100</v>
      </c>
      <c r="G41" s="27">
        <f t="shared" si="0"/>
        <v>86.666666666666671</v>
      </c>
    </row>
    <row r="42" spans="1:7" ht="30" x14ac:dyDescent="0.2">
      <c r="A42" s="26" t="s">
        <v>357</v>
      </c>
      <c r="B42" s="20" t="s">
        <v>35</v>
      </c>
      <c r="C42" s="20" t="s">
        <v>380</v>
      </c>
      <c r="D42" s="21" t="s">
        <v>349</v>
      </c>
      <c r="E42" s="25" t="s">
        <v>349</v>
      </c>
      <c r="F42" s="27" t="s">
        <v>349</v>
      </c>
      <c r="G42" s="27" t="s">
        <v>349</v>
      </c>
    </row>
    <row r="43" spans="1:7" ht="15" x14ac:dyDescent="0.2">
      <c r="A43" s="26" t="s">
        <v>357</v>
      </c>
      <c r="B43" s="20" t="s">
        <v>36</v>
      </c>
      <c r="C43" s="20" t="s">
        <v>209</v>
      </c>
      <c r="D43" s="21" t="s">
        <v>349</v>
      </c>
      <c r="E43" s="25" t="s">
        <v>349</v>
      </c>
      <c r="F43" s="27" t="s">
        <v>349</v>
      </c>
      <c r="G43" s="27" t="s">
        <v>349</v>
      </c>
    </row>
    <row r="44" spans="1:7" ht="15" x14ac:dyDescent="0.2">
      <c r="A44" s="26" t="s">
        <v>357</v>
      </c>
      <c r="B44" s="20" t="s">
        <v>37</v>
      </c>
      <c r="C44" s="20" t="s">
        <v>211</v>
      </c>
      <c r="D44" s="21">
        <v>100</v>
      </c>
      <c r="E44" s="25" t="s">
        <v>349</v>
      </c>
      <c r="F44" s="27">
        <v>100</v>
      </c>
      <c r="G44" s="27">
        <v>100</v>
      </c>
    </row>
    <row r="45" spans="1:7" ht="15" x14ac:dyDescent="0.2">
      <c r="A45" s="26" t="s">
        <v>357</v>
      </c>
      <c r="B45" s="20" t="s">
        <v>38</v>
      </c>
      <c r="C45" s="20" t="s">
        <v>381</v>
      </c>
      <c r="D45" s="21" t="s">
        <v>349</v>
      </c>
      <c r="E45" s="25">
        <v>100</v>
      </c>
      <c r="F45" s="25" t="s">
        <v>349</v>
      </c>
      <c r="G45" s="27">
        <v>100</v>
      </c>
    </row>
    <row r="46" spans="1:7" ht="15" x14ac:dyDescent="0.2">
      <c r="A46" s="26" t="s">
        <v>357</v>
      </c>
      <c r="B46" s="20" t="s">
        <v>39</v>
      </c>
      <c r="C46" s="20" t="s">
        <v>382</v>
      </c>
      <c r="D46" s="21">
        <v>60</v>
      </c>
      <c r="E46" s="25" t="s">
        <v>349</v>
      </c>
      <c r="F46" s="27" t="s">
        <v>349</v>
      </c>
      <c r="G46" s="27">
        <v>60</v>
      </c>
    </row>
    <row r="47" spans="1:7" ht="15" x14ac:dyDescent="0.2">
      <c r="A47" s="26" t="s">
        <v>357</v>
      </c>
      <c r="B47" s="20" t="s">
        <v>40</v>
      </c>
      <c r="C47" s="20" t="s">
        <v>217</v>
      </c>
      <c r="D47" s="21" t="s">
        <v>349</v>
      </c>
      <c r="E47" s="25" t="s">
        <v>349</v>
      </c>
      <c r="F47" s="27" t="s">
        <v>349</v>
      </c>
      <c r="G47" s="27" t="s">
        <v>349</v>
      </c>
    </row>
    <row r="48" spans="1:7" ht="15" x14ac:dyDescent="0.2">
      <c r="A48" s="26" t="s">
        <v>357</v>
      </c>
      <c r="B48" s="20" t="s">
        <v>41</v>
      </c>
      <c r="C48" s="20" t="s">
        <v>221</v>
      </c>
      <c r="D48" s="21">
        <v>100</v>
      </c>
      <c r="E48" s="25" t="s">
        <v>349</v>
      </c>
      <c r="F48" s="27">
        <v>100</v>
      </c>
      <c r="G48" s="27">
        <v>100</v>
      </c>
    </row>
    <row r="49" spans="1:7" ht="15" x14ac:dyDescent="0.2">
      <c r="A49" s="26" t="s">
        <v>357</v>
      </c>
      <c r="B49" s="20" t="s">
        <v>42</v>
      </c>
      <c r="C49" s="20" t="s">
        <v>383</v>
      </c>
      <c r="D49" s="21" t="s">
        <v>349</v>
      </c>
      <c r="E49" s="25">
        <v>100</v>
      </c>
      <c r="F49" s="25" t="s">
        <v>349</v>
      </c>
      <c r="G49" s="27">
        <v>100</v>
      </c>
    </row>
    <row r="50" spans="1:7" ht="15" x14ac:dyDescent="0.2">
      <c r="A50" s="26" t="s">
        <v>357</v>
      </c>
      <c r="B50" s="20" t="s">
        <v>43</v>
      </c>
      <c r="C50" s="20" t="s">
        <v>223</v>
      </c>
      <c r="D50" s="21" t="s">
        <v>349</v>
      </c>
      <c r="E50" s="25" t="s">
        <v>349</v>
      </c>
      <c r="F50" s="27" t="s">
        <v>349</v>
      </c>
      <c r="G50" s="27" t="s">
        <v>349</v>
      </c>
    </row>
    <row r="51" spans="1:7" ht="30" x14ac:dyDescent="0.2">
      <c r="A51" s="26" t="s">
        <v>357</v>
      </c>
      <c r="B51" s="20" t="s">
        <v>44</v>
      </c>
      <c r="C51" s="20" t="s">
        <v>384</v>
      </c>
      <c r="D51" s="20" t="s">
        <v>349</v>
      </c>
      <c r="E51" s="25" t="s">
        <v>349</v>
      </c>
      <c r="F51" s="27" t="s">
        <v>349</v>
      </c>
      <c r="G51" s="27" t="s">
        <v>349</v>
      </c>
    </row>
    <row r="52" spans="1:7" ht="15" x14ac:dyDescent="0.2">
      <c r="A52" s="26" t="s">
        <v>357</v>
      </c>
      <c r="B52" s="20" t="s">
        <v>45</v>
      </c>
      <c r="C52" s="20" t="s">
        <v>385</v>
      </c>
      <c r="D52" s="21" t="s">
        <v>349</v>
      </c>
      <c r="E52" s="25" t="s">
        <v>349</v>
      </c>
      <c r="F52" s="27" t="s">
        <v>349</v>
      </c>
      <c r="G52" s="27" t="s">
        <v>349</v>
      </c>
    </row>
    <row r="53" spans="1:7" ht="15" x14ac:dyDescent="0.2">
      <c r="A53" s="26" t="s">
        <v>357</v>
      </c>
      <c r="B53" s="20" t="s">
        <v>46</v>
      </c>
      <c r="C53" s="20" t="s">
        <v>386</v>
      </c>
      <c r="D53" s="21" t="s">
        <v>349</v>
      </c>
      <c r="E53" s="25" t="s">
        <v>349</v>
      </c>
      <c r="F53" s="27" t="s">
        <v>349</v>
      </c>
      <c r="G53" s="27" t="s">
        <v>349</v>
      </c>
    </row>
    <row r="54" spans="1:7" ht="30" x14ac:dyDescent="0.2">
      <c r="A54" s="26" t="s">
        <v>357</v>
      </c>
      <c r="B54" s="20" t="s">
        <v>47</v>
      </c>
      <c r="C54" s="20" t="s">
        <v>387</v>
      </c>
      <c r="D54" s="20" t="s">
        <v>349</v>
      </c>
      <c r="E54" s="25" t="s">
        <v>349</v>
      </c>
      <c r="F54" s="27" t="s">
        <v>349</v>
      </c>
      <c r="G54" s="27" t="s">
        <v>349</v>
      </c>
    </row>
    <row r="55" spans="1:7" ht="15" x14ac:dyDescent="0.2">
      <c r="A55" s="26" t="s">
        <v>357</v>
      </c>
      <c r="B55" s="20" t="s">
        <v>48</v>
      </c>
      <c r="C55" s="20" t="s">
        <v>388</v>
      </c>
      <c r="D55" s="20" t="s">
        <v>349</v>
      </c>
      <c r="E55" s="25" t="s">
        <v>349</v>
      </c>
      <c r="F55" s="27" t="s">
        <v>349</v>
      </c>
      <c r="G55" s="27" t="s">
        <v>349</v>
      </c>
    </row>
    <row r="56" spans="1:7" ht="30" x14ac:dyDescent="0.2">
      <c r="A56" s="26" t="s">
        <v>357</v>
      </c>
      <c r="B56" s="20" t="s">
        <v>49</v>
      </c>
      <c r="C56" s="20" t="s">
        <v>389</v>
      </c>
      <c r="D56" s="21" t="s">
        <v>349</v>
      </c>
      <c r="E56" s="25" t="s">
        <v>349</v>
      </c>
      <c r="F56" s="27" t="s">
        <v>349</v>
      </c>
      <c r="G56" s="27" t="s">
        <v>349</v>
      </c>
    </row>
    <row r="57" spans="1:7" ht="15" x14ac:dyDescent="0.2">
      <c r="A57" s="26" t="s">
        <v>357</v>
      </c>
      <c r="B57" s="20" t="s">
        <v>50</v>
      </c>
      <c r="C57" s="20" t="s">
        <v>390</v>
      </c>
      <c r="D57" s="21" t="s">
        <v>349</v>
      </c>
      <c r="E57" s="25" t="s">
        <v>349</v>
      </c>
      <c r="F57" s="27" t="s">
        <v>349</v>
      </c>
      <c r="G57" s="27" t="s">
        <v>349</v>
      </c>
    </row>
    <row r="58" spans="1:7" ht="15" x14ac:dyDescent="0.2">
      <c r="A58" s="23" t="s">
        <v>358</v>
      </c>
      <c r="B58" s="20" t="s">
        <v>51</v>
      </c>
      <c r="C58" s="20" t="s">
        <v>234</v>
      </c>
      <c r="D58" s="20">
        <v>60</v>
      </c>
      <c r="E58" s="25">
        <v>100</v>
      </c>
      <c r="F58" s="25">
        <v>100</v>
      </c>
      <c r="G58" s="27">
        <f t="shared" si="0"/>
        <v>86.666666666666671</v>
      </c>
    </row>
    <row r="59" spans="1:7" ht="30" x14ac:dyDescent="0.2">
      <c r="A59" s="23" t="s">
        <v>358</v>
      </c>
      <c r="B59" s="22" t="s">
        <v>343</v>
      </c>
      <c r="C59" s="20" t="s">
        <v>391</v>
      </c>
      <c r="D59" s="21" t="s">
        <v>349</v>
      </c>
      <c r="E59" s="25" t="s">
        <v>349</v>
      </c>
      <c r="F59" s="27" t="s">
        <v>349</v>
      </c>
      <c r="G59" s="27" t="s">
        <v>349</v>
      </c>
    </row>
    <row r="60" spans="1:7" ht="15" x14ac:dyDescent="0.2">
      <c r="A60" s="23" t="s">
        <v>358</v>
      </c>
      <c r="B60" s="20" t="s">
        <v>52</v>
      </c>
      <c r="C60" s="22" t="s">
        <v>237</v>
      </c>
      <c r="D60" s="22" t="s">
        <v>349</v>
      </c>
      <c r="E60" s="25" t="s">
        <v>349</v>
      </c>
      <c r="F60" s="27" t="s">
        <v>349</v>
      </c>
      <c r="G60" s="27" t="s">
        <v>349</v>
      </c>
    </row>
    <row r="61" spans="1:7" ht="30" x14ac:dyDescent="0.2">
      <c r="A61" s="23" t="s">
        <v>358</v>
      </c>
      <c r="B61" s="22" t="s">
        <v>344</v>
      </c>
      <c r="C61" s="22" t="s">
        <v>392</v>
      </c>
      <c r="D61" s="24" t="s">
        <v>349</v>
      </c>
      <c r="E61" s="25" t="s">
        <v>349</v>
      </c>
      <c r="F61" s="27" t="s">
        <v>349</v>
      </c>
      <c r="G61" s="27" t="s">
        <v>349</v>
      </c>
    </row>
    <row r="62" spans="1:7" ht="15" x14ac:dyDescent="0.2">
      <c r="A62" s="23" t="s">
        <v>358</v>
      </c>
      <c r="B62" s="22" t="s">
        <v>345</v>
      </c>
      <c r="C62" s="22" t="s">
        <v>393</v>
      </c>
      <c r="D62" s="22" t="s">
        <v>349</v>
      </c>
      <c r="E62" s="25" t="s">
        <v>349</v>
      </c>
      <c r="F62" s="27" t="s">
        <v>349</v>
      </c>
      <c r="G62" s="27" t="s">
        <v>349</v>
      </c>
    </row>
    <row r="63" spans="1:7" ht="15" x14ac:dyDescent="0.2">
      <c r="A63" s="23" t="s">
        <v>358</v>
      </c>
      <c r="B63" s="22" t="s">
        <v>346</v>
      </c>
      <c r="C63" s="22" t="s">
        <v>394</v>
      </c>
      <c r="D63" s="22" t="s">
        <v>349</v>
      </c>
      <c r="E63" s="25" t="s">
        <v>349</v>
      </c>
      <c r="F63" s="27" t="s">
        <v>349</v>
      </c>
      <c r="G63" s="27" t="s">
        <v>349</v>
      </c>
    </row>
    <row r="64" spans="1:7" ht="15" x14ac:dyDescent="0.2">
      <c r="A64" s="23" t="s">
        <v>358</v>
      </c>
      <c r="B64" s="22" t="s">
        <v>53</v>
      </c>
      <c r="C64" s="22" t="s">
        <v>395</v>
      </c>
      <c r="D64" s="22" t="s">
        <v>349</v>
      </c>
      <c r="E64" s="25" t="s">
        <v>349</v>
      </c>
      <c r="F64" s="27" t="s">
        <v>349</v>
      </c>
      <c r="G64" s="27" t="s">
        <v>349</v>
      </c>
    </row>
    <row r="65" spans="1:7" ht="15" x14ac:dyDescent="0.2">
      <c r="A65" s="23" t="s">
        <v>358</v>
      </c>
      <c r="B65" s="20" t="s">
        <v>54</v>
      </c>
      <c r="C65" s="20" t="s">
        <v>239</v>
      </c>
      <c r="D65" s="20" t="s">
        <v>349</v>
      </c>
      <c r="E65" s="25">
        <v>100</v>
      </c>
      <c r="F65" s="25">
        <v>100</v>
      </c>
      <c r="G65" s="27">
        <v>100</v>
      </c>
    </row>
    <row r="66" spans="1:7" ht="45" x14ac:dyDescent="0.2">
      <c r="A66" s="23" t="s">
        <v>358</v>
      </c>
      <c r="B66" s="20" t="s">
        <v>55</v>
      </c>
      <c r="C66" s="20" t="s">
        <v>241</v>
      </c>
      <c r="D66" s="25" t="s">
        <v>422</v>
      </c>
      <c r="E66" s="25" t="s">
        <v>349</v>
      </c>
      <c r="F66" s="25" t="s">
        <v>349</v>
      </c>
      <c r="G66" s="25" t="s">
        <v>349</v>
      </c>
    </row>
    <row r="67" spans="1:7" ht="15" x14ac:dyDescent="0.2">
      <c r="A67" s="23" t="s">
        <v>358</v>
      </c>
      <c r="B67" s="20" t="s">
        <v>56</v>
      </c>
      <c r="C67" s="20" t="s">
        <v>243</v>
      </c>
      <c r="D67" s="21" t="s">
        <v>349</v>
      </c>
      <c r="E67" s="25" t="s">
        <v>349</v>
      </c>
      <c r="F67" s="27" t="s">
        <v>349</v>
      </c>
      <c r="G67" s="27" t="s">
        <v>349</v>
      </c>
    </row>
    <row r="68" spans="1:7" ht="30" x14ac:dyDescent="0.2">
      <c r="A68" s="23" t="s">
        <v>358</v>
      </c>
      <c r="B68" s="20" t="s">
        <v>57</v>
      </c>
      <c r="C68" s="20" t="s">
        <v>245</v>
      </c>
      <c r="D68" s="21" t="s">
        <v>349</v>
      </c>
      <c r="E68" s="25" t="s">
        <v>349</v>
      </c>
      <c r="F68" s="27" t="s">
        <v>349</v>
      </c>
      <c r="G68" s="27" t="s">
        <v>349</v>
      </c>
    </row>
    <row r="69" spans="1:7" ht="30" x14ac:dyDescent="0.2">
      <c r="A69" s="23" t="s">
        <v>358</v>
      </c>
      <c r="B69" s="20" t="s">
        <v>58</v>
      </c>
      <c r="C69" s="20" t="s">
        <v>247</v>
      </c>
      <c r="D69" s="21">
        <v>100</v>
      </c>
      <c r="E69" s="25">
        <v>100</v>
      </c>
      <c r="F69" s="25">
        <v>100</v>
      </c>
      <c r="G69" s="27">
        <f t="shared" si="0"/>
        <v>100</v>
      </c>
    </row>
    <row r="70" spans="1:7" ht="15" x14ac:dyDescent="0.2">
      <c r="A70" s="23" t="s">
        <v>358</v>
      </c>
      <c r="B70" s="20" t="s">
        <v>59</v>
      </c>
      <c r="C70" s="20" t="s">
        <v>396</v>
      </c>
      <c r="D70" s="21">
        <v>100</v>
      </c>
      <c r="E70" s="25">
        <v>100</v>
      </c>
      <c r="F70" s="25" t="s">
        <v>349</v>
      </c>
      <c r="G70" s="27">
        <v>100</v>
      </c>
    </row>
    <row r="71" spans="1:7" ht="15" x14ac:dyDescent="0.2">
      <c r="A71" s="23" t="s">
        <v>358</v>
      </c>
      <c r="B71" s="20" t="s">
        <v>60</v>
      </c>
      <c r="C71" s="20" t="s">
        <v>397</v>
      </c>
      <c r="D71" s="21" t="s">
        <v>349</v>
      </c>
      <c r="E71" s="25" t="s">
        <v>349</v>
      </c>
      <c r="F71" s="27" t="s">
        <v>349</v>
      </c>
      <c r="G71" s="27" t="s">
        <v>349</v>
      </c>
    </row>
    <row r="72" spans="1:7" ht="15" x14ac:dyDescent="0.2">
      <c r="A72" s="23" t="s">
        <v>358</v>
      </c>
      <c r="B72" s="20" t="s">
        <v>61</v>
      </c>
      <c r="C72" s="20" t="s">
        <v>398</v>
      </c>
      <c r="D72" s="20" t="s">
        <v>349</v>
      </c>
      <c r="E72" s="25" t="s">
        <v>349</v>
      </c>
      <c r="F72" s="27" t="s">
        <v>349</v>
      </c>
      <c r="G72" s="27" t="s">
        <v>349</v>
      </c>
    </row>
    <row r="73" spans="1:7" ht="15" x14ac:dyDescent="0.2">
      <c r="A73" s="23" t="s">
        <v>358</v>
      </c>
      <c r="B73" s="20" t="s">
        <v>416</v>
      </c>
      <c r="C73" s="20" t="s">
        <v>399</v>
      </c>
      <c r="D73" s="20" t="s">
        <v>349</v>
      </c>
      <c r="E73" s="25" t="s">
        <v>349</v>
      </c>
      <c r="F73" s="27" t="s">
        <v>349</v>
      </c>
      <c r="G73" s="27" t="s">
        <v>349</v>
      </c>
    </row>
    <row r="74" spans="1:7" ht="25.5" x14ac:dyDescent="0.2">
      <c r="A74" s="23" t="s">
        <v>359</v>
      </c>
      <c r="B74" s="20" t="s">
        <v>62</v>
      </c>
      <c r="C74" s="20" t="s">
        <v>251</v>
      </c>
      <c r="D74" s="21">
        <v>100</v>
      </c>
      <c r="E74" s="25">
        <v>100</v>
      </c>
      <c r="F74" s="25">
        <v>100</v>
      </c>
      <c r="G74" s="27">
        <f t="shared" ref="G74:G131" si="1">(D74+E74+F74)/3</f>
        <v>100</v>
      </c>
    </row>
    <row r="75" spans="1:7" ht="25.5" x14ac:dyDescent="0.2">
      <c r="A75" s="5" t="s">
        <v>360</v>
      </c>
      <c r="B75" s="22" t="s">
        <v>71</v>
      </c>
      <c r="C75" s="22" t="s">
        <v>400</v>
      </c>
      <c r="D75" s="22" t="s">
        <v>349</v>
      </c>
      <c r="E75" s="25" t="s">
        <v>349</v>
      </c>
      <c r="F75" s="27" t="s">
        <v>349</v>
      </c>
      <c r="G75" s="27" t="s">
        <v>349</v>
      </c>
    </row>
    <row r="76" spans="1:7" ht="30" x14ac:dyDescent="0.2">
      <c r="A76" s="5" t="s">
        <v>360</v>
      </c>
      <c r="B76" s="20" t="s">
        <v>63</v>
      </c>
      <c r="C76" s="20" t="s">
        <v>253</v>
      </c>
      <c r="D76" s="21" t="s">
        <v>349</v>
      </c>
      <c r="E76" s="25" t="s">
        <v>349</v>
      </c>
      <c r="F76" s="27" t="s">
        <v>349</v>
      </c>
      <c r="G76" s="27" t="s">
        <v>349</v>
      </c>
    </row>
    <row r="77" spans="1:7" ht="45" x14ac:dyDescent="0.2">
      <c r="A77" s="5" t="s">
        <v>360</v>
      </c>
      <c r="B77" s="20" t="s">
        <v>64</v>
      </c>
      <c r="C77" s="20" t="s">
        <v>401</v>
      </c>
      <c r="D77" s="20" t="s">
        <v>349</v>
      </c>
      <c r="E77" s="25" t="s">
        <v>349</v>
      </c>
      <c r="F77" s="27" t="s">
        <v>349</v>
      </c>
      <c r="G77" s="27" t="s">
        <v>349</v>
      </c>
    </row>
    <row r="78" spans="1:7" ht="25.5" x14ac:dyDescent="0.2">
      <c r="A78" s="5" t="s">
        <v>360</v>
      </c>
      <c r="B78" s="20" t="s">
        <v>65</v>
      </c>
      <c r="C78" s="20" t="s">
        <v>402</v>
      </c>
      <c r="D78" s="20" t="s">
        <v>349</v>
      </c>
      <c r="E78" s="25" t="s">
        <v>349</v>
      </c>
      <c r="F78" s="27" t="s">
        <v>349</v>
      </c>
      <c r="G78" s="27" t="s">
        <v>349</v>
      </c>
    </row>
    <row r="79" spans="1:7" ht="25.5" x14ac:dyDescent="0.2">
      <c r="A79" s="5" t="s">
        <v>360</v>
      </c>
      <c r="B79" s="20" t="s">
        <v>66</v>
      </c>
      <c r="C79" s="20" t="s">
        <v>403</v>
      </c>
      <c r="D79" s="20" t="s">
        <v>349</v>
      </c>
      <c r="E79" s="25" t="s">
        <v>349</v>
      </c>
      <c r="F79" s="27" t="s">
        <v>349</v>
      </c>
      <c r="G79" s="27" t="s">
        <v>349</v>
      </c>
    </row>
    <row r="80" spans="1:7" ht="25.5" x14ac:dyDescent="0.2">
      <c r="A80" s="5" t="s">
        <v>360</v>
      </c>
      <c r="B80" s="20" t="s">
        <v>67</v>
      </c>
      <c r="C80" s="20" t="s">
        <v>404</v>
      </c>
      <c r="D80" s="20" t="s">
        <v>349</v>
      </c>
      <c r="E80" s="25" t="s">
        <v>349</v>
      </c>
      <c r="F80" s="27" t="s">
        <v>349</v>
      </c>
      <c r="G80" s="27" t="s">
        <v>349</v>
      </c>
    </row>
    <row r="81" spans="1:7" ht="25.5" x14ac:dyDescent="0.2">
      <c r="A81" s="5" t="s">
        <v>360</v>
      </c>
      <c r="B81" s="20" t="s">
        <v>68</v>
      </c>
      <c r="C81" s="20" t="s">
        <v>255</v>
      </c>
      <c r="D81" s="21">
        <v>100</v>
      </c>
      <c r="E81" s="25">
        <v>100</v>
      </c>
      <c r="F81" s="25">
        <v>100</v>
      </c>
      <c r="G81" s="27">
        <f t="shared" si="1"/>
        <v>100</v>
      </c>
    </row>
    <row r="82" spans="1:7" ht="25.5" x14ac:dyDescent="0.2">
      <c r="A82" s="5" t="s">
        <v>360</v>
      </c>
      <c r="B82" s="20" t="s">
        <v>69</v>
      </c>
      <c r="C82" s="20" t="s">
        <v>256</v>
      </c>
      <c r="D82" s="21" t="s">
        <v>349</v>
      </c>
      <c r="E82" s="25">
        <v>100</v>
      </c>
      <c r="F82" s="25" t="s">
        <v>349</v>
      </c>
      <c r="G82" s="27">
        <v>100</v>
      </c>
    </row>
    <row r="83" spans="1:7" ht="30" x14ac:dyDescent="0.2">
      <c r="A83" s="5" t="s">
        <v>360</v>
      </c>
      <c r="B83" s="20" t="s">
        <v>70</v>
      </c>
      <c r="C83" s="20" t="s">
        <v>258</v>
      </c>
      <c r="D83" s="21" t="s">
        <v>349</v>
      </c>
      <c r="E83" s="25">
        <v>60</v>
      </c>
      <c r="F83" s="25" t="s">
        <v>349</v>
      </c>
      <c r="G83" s="27">
        <v>60</v>
      </c>
    </row>
    <row r="84" spans="1:7" ht="25.5" x14ac:dyDescent="0.2">
      <c r="A84" s="5" t="s">
        <v>361</v>
      </c>
      <c r="B84" s="20" t="s">
        <v>72</v>
      </c>
      <c r="C84" s="20" t="s">
        <v>405</v>
      </c>
      <c r="D84" s="21" t="s">
        <v>349</v>
      </c>
      <c r="E84" s="27" t="s">
        <v>349</v>
      </c>
      <c r="F84" s="27" t="s">
        <v>349</v>
      </c>
      <c r="G84" s="27" t="s">
        <v>349</v>
      </c>
    </row>
    <row r="85" spans="1:7" ht="25.5" x14ac:dyDescent="0.2">
      <c r="A85" s="5" t="s">
        <v>361</v>
      </c>
      <c r="B85" s="20" t="s">
        <v>73</v>
      </c>
      <c r="C85" s="20" t="s">
        <v>264</v>
      </c>
      <c r="D85" s="21" t="s">
        <v>349</v>
      </c>
      <c r="E85" s="25">
        <v>100</v>
      </c>
      <c r="F85" s="25" t="s">
        <v>349</v>
      </c>
      <c r="G85" s="27">
        <v>100</v>
      </c>
    </row>
    <row r="86" spans="1:7" ht="25.5" x14ac:dyDescent="0.2">
      <c r="A86" s="5" t="s">
        <v>361</v>
      </c>
      <c r="B86" s="20" t="s">
        <v>74</v>
      </c>
      <c r="C86" s="20" t="s">
        <v>379</v>
      </c>
      <c r="D86" s="21">
        <v>100</v>
      </c>
      <c r="E86" s="25">
        <v>100</v>
      </c>
      <c r="F86" s="25">
        <v>100</v>
      </c>
      <c r="G86" s="27">
        <f t="shared" si="1"/>
        <v>100</v>
      </c>
    </row>
    <row r="87" spans="1:7" ht="25.5" x14ac:dyDescent="0.2">
      <c r="A87" s="5" t="s">
        <v>361</v>
      </c>
      <c r="B87" s="20" t="s">
        <v>75</v>
      </c>
      <c r="C87" s="20" t="s">
        <v>406</v>
      </c>
      <c r="D87" s="20" t="s">
        <v>349</v>
      </c>
      <c r="E87" s="25">
        <v>60</v>
      </c>
      <c r="F87" s="25" t="s">
        <v>349</v>
      </c>
      <c r="G87" s="27">
        <v>60</v>
      </c>
    </row>
    <row r="88" spans="1:7" ht="25.5" x14ac:dyDescent="0.2">
      <c r="A88" s="5" t="s">
        <v>361</v>
      </c>
      <c r="B88" s="20" t="s">
        <v>76</v>
      </c>
      <c r="C88" s="20" t="s">
        <v>407</v>
      </c>
      <c r="D88" s="20" t="s">
        <v>349</v>
      </c>
      <c r="E88" s="27" t="s">
        <v>349</v>
      </c>
      <c r="F88" s="27" t="s">
        <v>349</v>
      </c>
      <c r="G88" s="27" t="s">
        <v>349</v>
      </c>
    </row>
    <row r="89" spans="1:7" ht="25.5" x14ac:dyDescent="0.2">
      <c r="A89" s="5" t="s">
        <v>361</v>
      </c>
      <c r="B89" s="20" t="s">
        <v>77</v>
      </c>
      <c r="C89" s="20" t="s">
        <v>266</v>
      </c>
      <c r="D89" s="20">
        <v>100</v>
      </c>
      <c r="E89" s="25">
        <v>100</v>
      </c>
      <c r="F89" s="25">
        <v>100</v>
      </c>
      <c r="G89" s="27">
        <f t="shared" si="1"/>
        <v>100</v>
      </c>
    </row>
    <row r="90" spans="1:7" ht="25.5" x14ac:dyDescent="0.2">
      <c r="A90" s="5" t="s">
        <v>361</v>
      </c>
      <c r="B90" s="20" t="s">
        <v>78</v>
      </c>
      <c r="C90" s="20" t="s">
        <v>408</v>
      </c>
      <c r="D90" s="20" t="s">
        <v>349</v>
      </c>
      <c r="E90" s="27" t="s">
        <v>349</v>
      </c>
      <c r="F90" s="27" t="s">
        <v>349</v>
      </c>
      <c r="G90" s="27" t="s">
        <v>349</v>
      </c>
    </row>
    <row r="91" spans="1:7" ht="25.5" x14ac:dyDescent="0.2">
      <c r="A91" s="5" t="s">
        <v>361</v>
      </c>
      <c r="B91" s="20" t="s">
        <v>79</v>
      </c>
      <c r="C91" s="20" t="s">
        <v>267</v>
      </c>
      <c r="D91" s="21" t="s">
        <v>349</v>
      </c>
      <c r="E91" s="27" t="s">
        <v>349</v>
      </c>
      <c r="F91" s="27">
        <v>100</v>
      </c>
      <c r="G91" s="27">
        <v>100</v>
      </c>
    </row>
    <row r="92" spans="1:7" ht="25.5" x14ac:dyDescent="0.2">
      <c r="A92" s="5" t="s">
        <v>361</v>
      </c>
      <c r="B92" s="20" t="s">
        <v>80</v>
      </c>
      <c r="C92" s="20" t="s">
        <v>409</v>
      </c>
      <c r="D92" s="20" t="s">
        <v>349</v>
      </c>
      <c r="E92" s="27" t="s">
        <v>349</v>
      </c>
      <c r="F92" s="27" t="s">
        <v>349</v>
      </c>
      <c r="G92" s="27" t="s">
        <v>349</v>
      </c>
    </row>
    <row r="93" spans="1:7" ht="30" x14ac:dyDescent="0.2">
      <c r="A93" s="5" t="s">
        <v>361</v>
      </c>
      <c r="B93" s="20" t="s">
        <v>81</v>
      </c>
      <c r="C93" s="20" t="s">
        <v>269</v>
      </c>
      <c r="D93" s="21" t="s">
        <v>349</v>
      </c>
      <c r="E93" s="27" t="s">
        <v>349</v>
      </c>
      <c r="F93" s="27">
        <v>100</v>
      </c>
      <c r="G93" s="27">
        <v>100</v>
      </c>
    </row>
    <row r="94" spans="1:7" ht="30" x14ac:dyDescent="0.2">
      <c r="A94" s="5" t="s">
        <v>361</v>
      </c>
      <c r="B94" s="20" t="s">
        <v>82</v>
      </c>
      <c r="C94" s="20" t="s">
        <v>271</v>
      </c>
      <c r="D94" s="21" t="s">
        <v>349</v>
      </c>
      <c r="E94" s="27" t="s">
        <v>349</v>
      </c>
      <c r="F94" s="27" t="s">
        <v>349</v>
      </c>
      <c r="G94" s="27" t="s">
        <v>349</v>
      </c>
    </row>
    <row r="95" spans="1:7" ht="25.5" x14ac:dyDescent="0.2">
      <c r="A95" s="5" t="s">
        <v>361</v>
      </c>
      <c r="B95" s="20" t="s">
        <v>83</v>
      </c>
      <c r="C95" s="20" t="s">
        <v>273</v>
      </c>
      <c r="D95" s="21" t="s">
        <v>349</v>
      </c>
      <c r="E95" s="27" t="s">
        <v>349</v>
      </c>
      <c r="F95" s="27" t="s">
        <v>349</v>
      </c>
      <c r="G95" s="27" t="s">
        <v>349</v>
      </c>
    </row>
    <row r="96" spans="1:7" ht="30" x14ac:dyDescent="0.2">
      <c r="A96" s="5" t="s">
        <v>361</v>
      </c>
      <c r="B96" s="20" t="s">
        <v>84</v>
      </c>
      <c r="C96" s="20" t="s">
        <v>275</v>
      </c>
      <c r="D96" s="21" t="s">
        <v>349</v>
      </c>
      <c r="E96" s="25">
        <v>100</v>
      </c>
      <c r="F96" s="25" t="s">
        <v>349</v>
      </c>
      <c r="G96" s="27">
        <v>100</v>
      </c>
    </row>
    <row r="97" spans="1:7" ht="25.5" x14ac:dyDescent="0.2">
      <c r="A97" s="5" t="s">
        <v>361</v>
      </c>
      <c r="B97" s="20" t="s">
        <v>85</v>
      </c>
      <c r="C97" s="20" t="s">
        <v>277</v>
      </c>
      <c r="D97" s="21" t="s">
        <v>349</v>
      </c>
      <c r="E97" s="25">
        <v>60</v>
      </c>
      <c r="F97" s="25" t="s">
        <v>349</v>
      </c>
      <c r="G97" s="27">
        <v>60</v>
      </c>
    </row>
    <row r="98" spans="1:7" ht="15" x14ac:dyDescent="0.2">
      <c r="A98" s="23" t="s">
        <v>362</v>
      </c>
      <c r="B98" s="20" t="s">
        <v>86</v>
      </c>
      <c r="C98" s="20" t="s">
        <v>279</v>
      </c>
      <c r="D98" s="21">
        <v>100</v>
      </c>
      <c r="E98" s="25">
        <v>100</v>
      </c>
      <c r="F98" s="25" t="s">
        <v>349</v>
      </c>
      <c r="G98" s="27">
        <v>100</v>
      </c>
    </row>
    <row r="99" spans="1:7" ht="30" x14ac:dyDescent="0.2">
      <c r="A99" s="23" t="s">
        <v>362</v>
      </c>
      <c r="B99" s="20" t="s">
        <v>87</v>
      </c>
      <c r="C99" s="20" t="s">
        <v>410</v>
      </c>
      <c r="D99" s="21">
        <v>100</v>
      </c>
      <c r="E99" s="25">
        <v>100</v>
      </c>
      <c r="F99" s="25">
        <v>100</v>
      </c>
      <c r="G99" s="27">
        <f t="shared" si="1"/>
        <v>100</v>
      </c>
    </row>
    <row r="100" spans="1:7" ht="30" x14ac:dyDescent="0.2">
      <c r="A100" s="23" t="s">
        <v>362</v>
      </c>
      <c r="B100" s="24" t="s">
        <v>340</v>
      </c>
      <c r="C100" s="22" t="s">
        <v>411</v>
      </c>
      <c r="D100" s="24" t="s">
        <v>349</v>
      </c>
      <c r="E100" s="25">
        <v>100</v>
      </c>
      <c r="F100" s="25" t="s">
        <v>349</v>
      </c>
      <c r="G100" s="27">
        <v>100</v>
      </c>
    </row>
    <row r="101" spans="1:7" ht="30" x14ac:dyDescent="0.2">
      <c r="A101" s="23" t="s">
        <v>362</v>
      </c>
      <c r="B101" s="20" t="s">
        <v>88</v>
      </c>
      <c r="C101" s="20" t="s">
        <v>283</v>
      </c>
      <c r="D101" s="21">
        <v>100</v>
      </c>
      <c r="E101" s="25">
        <v>100</v>
      </c>
      <c r="F101" s="25" t="s">
        <v>349</v>
      </c>
      <c r="G101" s="27">
        <v>100</v>
      </c>
    </row>
    <row r="102" spans="1:7" ht="15" x14ac:dyDescent="0.2">
      <c r="A102" s="23" t="s">
        <v>362</v>
      </c>
      <c r="B102" s="20" t="s">
        <v>89</v>
      </c>
      <c r="C102" s="20" t="s">
        <v>285</v>
      </c>
      <c r="D102" s="21">
        <v>100</v>
      </c>
      <c r="E102" s="25">
        <v>100</v>
      </c>
      <c r="F102" s="25" t="s">
        <v>349</v>
      </c>
      <c r="G102" s="27">
        <v>100</v>
      </c>
    </row>
    <row r="103" spans="1:7" ht="15" x14ac:dyDescent="0.2">
      <c r="A103" s="23" t="s">
        <v>362</v>
      </c>
      <c r="B103" s="20" t="s">
        <v>90</v>
      </c>
      <c r="C103" s="20" t="s">
        <v>287</v>
      </c>
      <c r="D103" s="21">
        <v>100</v>
      </c>
      <c r="E103" s="25">
        <v>100</v>
      </c>
      <c r="F103" s="25">
        <v>100</v>
      </c>
      <c r="G103" s="27">
        <f t="shared" si="1"/>
        <v>100</v>
      </c>
    </row>
    <row r="104" spans="1:7" ht="15" x14ac:dyDescent="0.2">
      <c r="A104" s="23" t="s">
        <v>362</v>
      </c>
      <c r="B104" s="20" t="s">
        <v>91</v>
      </c>
      <c r="C104" s="20" t="s">
        <v>289</v>
      </c>
      <c r="D104" s="21">
        <v>100</v>
      </c>
      <c r="E104" s="27" t="s">
        <v>349</v>
      </c>
      <c r="F104" s="27" t="s">
        <v>349</v>
      </c>
      <c r="G104" s="27">
        <v>100</v>
      </c>
    </row>
    <row r="105" spans="1:7" ht="30" x14ac:dyDescent="0.2">
      <c r="A105" s="23" t="s">
        <v>362</v>
      </c>
      <c r="B105" s="20" t="s">
        <v>92</v>
      </c>
      <c r="C105" s="20" t="s">
        <v>412</v>
      </c>
      <c r="D105" s="21">
        <v>100</v>
      </c>
      <c r="E105" s="27" t="s">
        <v>349</v>
      </c>
      <c r="F105" s="27">
        <v>100</v>
      </c>
      <c r="G105" s="27">
        <v>100</v>
      </c>
    </row>
    <row r="106" spans="1:7" ht="15" x14ac:dyDescent="0.2">
      <c r="A106" s="23" t="s">
        <v>362</v>
      </c>
      <c r="B106" s="20" t="s">
        <v>93</v>
      </c>
      <c r="C106" s="20" t="s">
        <v>291</v>
      </c>
      <c r="D106" s="21">
        <v>100</v>
      </c>
      <c r="E106" s="25">
        <v>100</v>
      </c>
      <c r="F106" s="25" t="s">
        <v>349</v>
      </c>
      <c r="G106" s="27">
        <v>100</v>
      </c>
    </row>
    <row r="107" spans="1:7" ht="30" x14ac:dyDescent="0.2">
      <c r="A107" s="23" t="s">
        <v>362</v>
      </c>
      <c r="B107" s="20" t="s">
        <v>94</v>
      </c>
      <c r="C107" s="20" t="s">
        <v>293</v>
      </c>
      <c r="D107" s="21">
        <v>100</v>
      </c>
      <c r="E107" s="27" t="s">
        <v>349</v>
      </c>
      <c r="F107" s="27" t="s">
        <v>349</v>
      </c>
      <c r="G107" s="27">
        <v>100</v>
      </c>
    </row>
    <row r="108" spans="1:7" ht="30" x14ac:dyDescent="0.2">
      <c r="A108" s="23" t="s">
        <v>362</v>
      </c>
      <c r="B108" s="20" t="s">
        <v>95</v>
      </c>
      <c r="C108" s="20" t="s">
        <v>295</v>
      </c>
      <c r="D108" s="21">
        <v>100</v>
      </c>
      <c r="E108" s="25">
        <v>100</v>
      </c>
      <c r="F108" s="25">
        <v>100</v>
      </c>
      <c r="G108" s="27">
        <f t="shared" si="1"/>
        <v>100</v>
      </c>
    </row>
    <row r="109" spans="1:7" ht="15" x14ac:dyDescent="0.2">
      <c r="A109" s="23" t="s">
        <v>362</v>
      </c>
      <c r="B109" s="20" t="s">
        <v>96</v>
      </c>
      <c r="C109" s="20" t="s">
        <v>297</v>
      </c>
      <c r="D109" s="21">
        <v>100</v>
      </c>
      <c r="E109" s="25">
        <v>100</v>
      </c>
      <c r="F109" s="25">
        <v>100</v>
      </c>
      <c r="G109" s="27">
        <f t="shared" si="1"/>
        <v>100</v>
      </c>
    </row>
    <row r="110" spans="1:7" ht="15" x14ac:dyDescent="0.2">
      <c r="A110" s="23" t="s">
        <v>362</v>
      </c>
      <c r="B110" s="20" t="s">
        <v>97</v>
      </c>
      <c r="C110" s="20" t="s">
        <v>299</v>
      </c>
      <c r="D110" s="21">
        <v>100</v>
      </c>
      <c r="E110" s="25">
        <v>100</v>
      </c>
      <c r="F110" s="25" t="s">
        <v>349</v>
      </c>
      <c r="G110" s="27">
        <v>100</v>
      </c>
    </row>
    <row r="111" spans="1:7" ht="30" x14ac:dyDescent="0.2">
      <c r="A111" s="23" t="s">
        <v>362</v>
      </c>
      <c r="B111" s="20" t="s">
        <v>98</v>
      </c>
      <c r="C111" s="20" t="s">
        <v>413</v>
      </c>
      <c r="D111" s="21">
        <v>100</v>
      </c>
      <c r="E111" s="27" t="s">
        <v>349</v>
      </c>
      <c r="F111" s="27" t="s">
        <v>349</v>
      </c>
      <c r="G111" s="27">
        <v>100</v>
      </c>
    </row>
    <row r="112" spans="1:7" ht="15" x14ac:dyDescent="0.2">
      <c r="A112" s="23" t="s">
        <v>362</v>
      </c>
      <c r="B112" s="20" t="s">
        <v>99</v>
      </c>
      <c r="C112" s="20" t="s">
        <v>303</v>
      </c>
      <c r="D112" s="21">
        <v>100</v>
      </c>
      <c r="E112" s="25">
        <v>100</v>
      </c>
      <c r="F112" s="25" t="s">
        <v>349</v>
      </c>
      <c r="G112" s="27">
        <v>100</v>
      </c>
    </row>
    <row r="113" spans="1:7" ht="30" x14ac:dyDescent="0.2">
      <c r="A113" s="5" t="s">
        <v>363</v>
      </c>
      <c r="B113" s="20" t="s">
        <v>100</v>
      </c>
      <c r="C113" s="20" t="s">
        <v>305</v>
      </c>
      <c r="D113" s="21" t="s">
        <v>349</v>
      </c>
      <c r="E113" s="25">
        <v>100</v>
      </c>
      <c r="F113" s="25" t="s">
        <v>349</v>
      </c>
      <c r="G113" s="27">
        <v>100</v>
      </c>
    </row>
    <row r="114" spans="1:7" ht="76.5" x14ac:dyDescent="0.2">
      <c r="A114" s="5" t="s">
        <v>364</v>
      </c>
      <c r="B114" s="20" t="s">
        <v>101</v>
      </c>
      <c r="C114" s="20" t="s">
        <v>414</v>
      </c>
      <c r="D114" s="21" t="s">
        <v>349</v>
      </c>
      <c r="E114" s="25" t="s">
        <v>349</v>
      </c>
      <c r="F114" s="25">
        <v>100</v>
      </c>
      <c r="G114" s="27">
        <v>100</v>
      </c>
    </row>
    <row r="115" spans="1:7" ht="25.5" x14ac:dyDescent="0.2">
      <c r="A115" s="3" t="s">
        <v>365</v>
      </c>
      <c r="B115" s="20" t="s">
        <v>102</v>
      </c>
      <c r="C115" s="20" t="s">
        <v>308</v>
      </c>
      <c r="D115" s="21">
        <v>100</v>
      </c>
      <c r="E115" s="25">
        <v>100</v>
      </c>
      <c r="F115" s="25">
        <v>100</v>
      </c>
      <c r="G115" s="27">
        <f t="shared" si="1"/>
        <v>100</v>
      </c>
    </row>
    <row r="116" spans="1:7" ht="30" x14ac:dyDescent="0.2">
      <c r="A116" s="3" t="s">
        <v>365</v>
      </c>
      <c r="B116" s="20" t="s">
        <v>104</v>
      </c>
      <c r="C116" s="20" t="s">
        <v>310</v>
      </c>
      <c r="D116" s="21">
        <v>100</v>
      </c>
      <c r="E116" s="25">
        <v>100</v>
      </c>
      <c r="F116" s="25">
        <v>100</v>
      </c>
      <c r="G116" s="27">
        <f t="shared" si="1"/>
        <v>100</v>
      </c>
    </row>
    <row r="117" spans="1:7" ht="25.5" x14ac:dyDescent="0.2">
      <c r="A117" s="3" t="s">
        <v>365</v>
      </c>
      <c r="B117" s="20" t="s">
        <v>105</v>
      </c>
      <c r="C117" s="20" t="s">
        <v>312</v>
      </c>
      <c r="D117" s="21">
        <v>100</v>
      </c>
      <c r="E117" s="25">
        <v>100</v>
      </c>
      <c r="F117" s="25">
        <v>100</v>
      </c>
      <c r="G117" s="27">
        <f t="shared" si="1"/>
        <v>100</v>
      </c>
    </row>
    <row r="118" spans="1:7" ht="25.5" x14ac:dyDescent="0.2">
      <c r="A118" s="3" t="s">
        <v>365</v>
      </c>
      <c r="B118" s="20" t="s">
        <v>106</v>
      </c>
      <c r="C118" s="20" t="s">
        <v>314</v>
      </c>
      <c r="D118" s="21">
        <v>100</v>
      </c>
      <c r="E118" s="25">
        <v>100</v>
      </c>
      <c r="F118" s="25">
        <v>100</v>
      </c>
      <c r="G118" s="27">
        <f t="shared" si="1"/>
        <v>100</v>
      </c>
    </row>
    <row r="119" spans="1:7" ht="30" x14ac:dyDescent="0.2">
      <c r="A119" s="3" t="s">
        <v>365</v>
      </c>
      <c r="B119" s="20" t="s">
        <v>107</v>
      </c>
      <c r="C119" s="20" t="s">
        <v>316</v>
      </c>
      <c r="D119" s="21">
        <v>100</v>
      </c>
      <c r="E119" s="25">
        <v>100</v>
      </c>
      <c r="F119" s="25">
        <v>100</v>
      </c>
      <c r="G119" s="27">
        <f t="shared" si="1"/>
        <v>100</v>
      </c>
    </row>
    <row r="120" spans="1:7" ht="30" x14ac:dyDescent="0.2">
      <c r="A120" s="3" t="s">
        <v>365</v>
      </c>
      <c r="B120" s="20" t="s">
        <v>108</v>
      </c>
      <c r="C120" s="20" t="s">
        <v>318</v>
      </c>
      <c r="D120" s="21" t="s">
        <v>349</v>
      </c>
      <c r="E120" s="25">
        <v>100</v>
      </c>
      <c r="F120" s="25">
        <v>100</v>
      </c>
      <c r="G120" s="27">
        <v>100</v>
      </c>
    </row>
    <row r="121" spans="1:7" ht="30" x14ac:dyDescent="0.2">
      <c r="A121" s="3" t="s">
        <v>365</v>
      </c>
      <c r="B121" s="20" t="s">
        <v>109</v>
      </c>
      <c r="C121" s="20" t="s">
        <v>320</v>
      </c>
      <c r="D121" s="21">
        <v>100</v>
      </c>
      <c r="E121" s="25">
        <v>100</v>
      </c>
      <c r="F121" s="25">
        <v>100</v>
      </c>
      <c r="G121" s="27">
        <f t="shared" si="1"/>
        <v>100</v>
      </c>
    </row>
    <row r="122" spans="1:7" ht="30" x14ac:dyDescent="0.2">
      <c r="A122" s="3" t="s">
        <v>365</v>
      </c>
      <c r="B122" s="20" t="s">
        <v>103</v>
      </c>
      <c r="C122" s="20" t="s">
        <v>309</v>
      </c>
      <c r="D122" s="21">
        <v>100</v>
      </c>
      <c r="E122" s="25">
        <v>100</v>
      </c>
      <c r="F122" s="25">
        <v>100</v>
      </c>
      <c r="G122" s="27">
        <f t="shared" si="1"/>
        <v>100</v>
      </c>
    </row>
    <row r="123" spans="1:7" ht="30" x14ac:dyDescent="0.2">
      <c r="A123" s="26" t="s">
        <v>366</v>
      </c>
      <c r="B123" s="21" t="s">
        <v>341</v>
      </c>
      <c r="C123" s="22" t="s">
        <v>415</v>
      </c>
      <c r="D123" s="24" t="s">
        <v>349</v>
      </c>
      <c r="E123" s="25">
        <v>100</v>
      </c>
      <c r="F123" s="25">
        <v>100</v>
      </c>
      <c r="G123" s="27">
        <v>100</v>
      </c>
    </row>
    <row r="124" spans="1:7" ht="30" x14ac:dyDescent="0.2">
      <c r="A124" s="26" t="s">
        <v>366</v>
      </c>
      <c r="B124" s="20" t="s">
        <v>111</v>
      </c>
      <c r="C124" s="20" t="s">
        <v>324</v>
      </c>
      <c r="D124" s="21" t="s">
        <v>349</v>
      </c>
      <c r="E124" s="25">
        <v>100</v>
      </c>
      <c r="F124" s="25" t="s">
        <v>349</v>
      </c>
      <c r="G124" s="27">
        <v>100</v>
      </c>
    </row>
    <row r="125" spans="1:7" ht="15" x14ac:dyDescent="0.2">
      <c r="A125" s="26" t="s">
        <v>366</v>
      </c>
      <c r="B125" s="20" t="s">
        <v>112</v>
      </c>
      <c r="C125" s="20" t="s">
        <v>326</v>
      </c>
      <c r="D125" s="21">
        <v>100</v>
      </c>
      <c r="E125" s="25">
        <v>100</v>
      </c>
      <c r="F125" s="25">
        <v>100</v>
      </c>
      <c r="G125" s="27">
        <f t="shared" si="1"/>
        <v>100</v>
      </c>
    </row>
    <row r="126" spans="1:7" ht="15" x14ac:dyDescent="0.2">
      <c r="A126" s="26" t="s">
        <v>366</v>
      </c>
      <c r="B126" s="20" t="s">
        <v>113</v>
      </c>
      <c r="C126" s="20" t="s">
        <v>328</v>
      </c>
      <c r="D126" s="21">
        <v>100</v>
      </c>
      <c r="E126" s="25" t="s">
        <v>349</v>
      </c>
      <c r="F126" s="25">
        <v>100</v>
      </c>
      <c r="G126" s="27">
        <v>100</v>
      </c>
    </row>
    <row r="127" spans="1:7" ht="30" x14ac:dyDescent="0.2">
      <c r="A127" s="26" t="s">
        <v>366</v>
      </c>
      <c r="B127" s="20" t="s">
        <v>114</v>
      </c>
      <c r="C127" s="20" t="s">
        <v>330</v>
      </c>
      <c r="D127" s="21" t="s">
        <v>349</v>
      </c>
      <c r="E127" s="25">
        <v>100</v>
      </c>
      <c r="F127" s="25">
        <v>100</v>
      </c>
      <c r="G127" s="27">
        <v>100</v>
      </c>
    </row>
    <row r="128" spans="1:7" ht="15" x14ac:dyDescent="0.2">
      <c r="A128" s="26" t="s">
        <v>366</v>
      </c>
      <c r="B128" s="20" t="s">
        <v>110</v>
      </c>
      <c r="C128" s="20" t="s">
        <v>322</v>
      </c>
      <c r="D128" s="21">
        <v>100</v>
      </c>
      <c r="E128" s="25">
        <v>100</v>
      </c>
      <c r="F128" s="25">
        <v>100</v>
      </c>
      <c r="G128" s="27">
        <f t="shared" si="1"/>
        <v>100</v>
      </c>
    </row>
    <row r="129" spans="1:7" ht="15" x14ac:dyDescent="0.2">
      <c r="A129" s="23" t="s">
        <v>367</v>
      </c>
      <c r="B129" s="22" t="s">
        <v>347</v>
      </c>
      <c r="C129" s="22" t="s">
        <v>211</v>
      </c>
      <c r="D129" s="22">
        <v>100</v>
      </c>
      <c r="E129" s="25">
        <v>100</v>
      </c>
      <c r="F129" s="25">
        <v>100</v>
      </c>
      <c r="G129" s="27">
        <f t="shared" si="1"/>
        <v>100</v>
      </c>
    </row>
    <row r="130" spans="1:7" ht="15" x14ac:dyDescent="0.2">
      <c r="A130" s="23" t="s">
        <v>367</v>
      </c>
      <c r="B130" s="22" t="s">
        <v>348</v>
      </c>
      <c r="C130" s="34" t="s">
        <v>219</v>
      </c>
      <c r="D130" s="34" t="s">
        <v>349</v>
      </c>
      <c r="E130" s="25" t="s">
        <v>349</v>
      </c>
      <c r="F130" s="25" t="s">
        <v>349</v>
      </c>
      <c r="G130" s="27" t="s">
        <v>349</v>
      </c>
    </row>
    <row r="131" spans="1:7" ht="25.5" x14ac:dyDescent="0.2">
      <c r="A131" s="3" t="s">
        <v>368</v>
      </c>
      <c r="B131" s="20" t="s">
        <v>335</v>
      </c>
      <c r="C131" s="20" t="s">
        <v>332</v>
      </c>
      <c r="D131" s="21">
        <v>60</v>
      </c>
      <c r="E131" s="25">
        <v>100</v>
      </c>
      <c r="F131" s="25">
        <v>100</v>
      </c>
      <c r="G131" s="27">
        <f t="shared" si="1"/>
        <v>86.666666666666671</v>
      </c>
    </row>
    <row r="132" spans="1:7" ht="25.5" x14ac:dyDescent="0.2">
      <c r="A132" s="3" t="s">
        <v>368</v>
      </c>
      <c r="B132" s="20" t="s">
        <v>336</v>
      </c>
      <c r="C132" s="20" t="s">
        <v>333</v>
      </c>
      <c r="D132" s="21">
        <v>100</v>
      </c>
      <c r="E132" s="25" t="s">
        <v>349</v>
      </c>
      <c r="F132" s="25">
        <v>100</v>
      </c>
      <c r="G132" s="27">
        <v>100</v>
      </c>
    </row>
    <row r="133" spans="1:7" ht="25.5" x14ac:dyDescent="0.2">
      <c r="A133" s="3" t="s">
        <v>368</v>
      </c>
      <c r="B133" s="20" t="s">
        <v>337</v>
      </c>
      <c r="C133" s="20" t="s">
        <v>334</v>
      </c>
      <c r="D133" s="21">
        <v>100</v>
      </c>
      <c r="E133" s="25" t="s">
        <v>349</v>
      </c>
      <c r="F133" s="25">
        <v>100</v>
      </c>
      <c r="G133" s="27">
        <v>100</v>
      </c>
    </row>
    <row r="135" spans="1:7" ht="51" x14ac:dyDescent="0.2">
      <c r="A135" s="32" t="s">
        <v>423</v>
      </c>
    </row>
  </sheetData>
  <autoFilter ref="A4:G133"/>
  <mergeCells count="2">
    <mergeCell ref="A2:G2"/>
    <mergeCell ref="B1:G1"/>
  </mergeCells>
  <pageMargins left="0.23622047244094491" right="0.23622047244094491" top="0.74803149606299213" bottom="0.74803149606299213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5"/>
  <sheetViews>
    <sheetView zoomScale="60" zoomScaleNormal="60" workbookViewId="0">
      <selection activeCell="A3" sqref="A3"/>
    </sheetView>
  </sheetViews>
  <sheetFormatPr baseColWidth="10" defaultColWidth="11.42578125" defaultRowHeight="15" x14ac:dyDescent="0.25"/>
  <cols>
    <col min="1" max="1" width="19.7109375" style="97" customWidth="1"/>
    <col min="2" max="2" width="39.85546875" style="97" customWidth="1"/>
    <col min="3" max="3" width="40.85546875" style="97" customWidth="1"/>
    <col min="4" max="4" width="34.42578125" style="97" customWidth="1"/>
    <col min="5" max="5" width="13.5703125" style="97" bestFit="1" customWidth="1"/>
    <col min="6" max="6" width="10.42578125" style="97" bestFit="1" customWidth="1"/>
    <col min="7" max="7" width="10.42578125" style="97" customWidth="1"/>
    <col min="8" max="8" width="13.28515625" style="97" bestFit="1" customWidth="1"/>
    <col min="9" max="9" width="13.28515625" style="97" customWidth="1"/>
    <col min="10" max="10" width="12.5703125" style="97" bestFit="1" customWidth="1"/>
    <col min="11" max="11" width="12.5703125" style="97" customWidth="1"/>
    <col min="12" max="12" width="11.7109375" style="97" bestFit="1" customWidth="1"/>
    <col min="13" max="13" width="11.7109375" style="97" customWidth="1"/>
    <col min="14" max="14" width="12" style="97" bestFit="1" customWidth="1"/>
    <col min="15" max="16384" width="11.42578125" style="97"/>
  </cols>
  <sheetData>
    <row r="1" spans="1:30" s="1" customFormat="1" ht="86.25" customHeight="1" x14ac:dyDescent="0.25">
      <c r="A1" s="43"/>
      <c r="B1" s="43"/>
      <c r="C1" s="43"/>
      <c r="D1" s="165" t="s">
        <v>351</v>
      </c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 s="1" customFormat="1" ht="19.5" customHeight="1" x14ac:dyDescent="0.25">
      <c r="A2" s="166" t="s">
        <v>586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30" s="80" customFormat="1" ht="45" customHeight="1" x14ac:dyDescent="0.2">
      <c r="A3" s="76" t="s">
        <v>473</v>
      </c>
      <c r="B3" s="76" t="s">
        <v>474</v>
      </c>
      <c r="C3" s="76" t="s">
        <v>338</v>
      </c>
      <c r="D3" s="76" t="s">
        <v>475</v>
      </c>
      <c r="E3" s="94" t="s">
        <v>476</v>
      </c>
      <c r="F3" s="76" t="s">
        <v>587</v>
      </c>
      <c r="G3" s="95" t="s">
        <v>588</v>
      </c>
      <c r="H3" s="76" t="s">
        <v>589</v>
      </c>
      <c r="I3" s="95" t="s">
        <v>590</v>
      </c>
      <c r="J3" s="76" t="s">
        <v>591</v>
      </c>
      <c r="K3" s="95" t="s">
        <v>592</v>
      </c>
      <c r="L3" s="76" t="s">
        <v>593</v>
      </c>
      <c r="M3" s="95" t="s">
        <v>594</v>
      </c>
      <c r="N3" s="76" t="s">
        <v>595</v>
      </c>
      <c r="O3" s="95" t="s">
        <v>596</v>
      </c>
      <c r="P3" s="95" t="s">
        <v>597</v>
      </c>
    </row>
    <row r="4" spans="1:30" s="96" customFormat="1" x14ac:dyDescent="0.25"/>
    <row r="5" spans="1:30" x14ac:dyDescent="0.25">
      <c r="A5" s="97" t="s">
        <v>493</v>
      </c>
      <c r="B5" s="97" t="s">
        <v>494</v>
      </c>
      <c r="C5" s="97" t="s">
        <v>495</v>
      </c>
      <c r="D5" s="97" t="s">
        <v>496</v>
      </c>
      <c r="E5" s="98" t="s">
        <v>598</v>
      </c>
      <c r="F5" s="98" t="s">
        <v>599</v>
      </c>
      <c r="G5" s="81">
        <f>((E5-F5)/E5)*100</f>
        <v>100</v>
      </c>
      <c r="H5" s="98" t="s">
        <v>599</v>
      </c>
      <c r="I5" s="81">
        <f>((E5-H5)/E5)*100</f>
        <v>100</v>
      </c>
      <c r="J5" s="98" t="s">
        <v>599</v>
      </c>
      <c r="K5" s="81">
        <f>((E5-J5)/E5)*100</f>
        <v>100</v>
      </c>
      <c r="L5" s="98" t="s">
        <v>599</v>
      </c>
      <c r="M5" s="81">
        <f>((E5-L5)/E5)*100</f>
        <v>100</v>
      </c>
      <c r="N5" s="98" t="s">
        <v>599</v>
      </c>
      <c r="O5" s="81">
        <f>((E5-N5)/E5)*100</f>
        <v>100</v>
      </c>
      <c r="P5" s="82">
        <f>(G5+I5+K5+M5+O5)/5</f>
        <v>100</v>
      </c>
    </row>
    <row r="6" spans="1:30" s="96" customFormat="1" x14ac:dyDescent="0.25"/>
    <row r="7" spans="1:30" x14ac:dyDescent="0.25">
      <c r="A7" s="97" t="s">
        <v>493</v>
      </c>
      <c r="B7" s="97" t="s">
        <v>494</v>
      </c>
      <c r="C7" s="97" t="s">
        <v>498</v>
      </c>
      <c r="D7" s="97" t="s">
        <v>499</v>
      </c>
      <c r="E7" s="98" t="s">
        <v>600</v>
      </c>
      <c r="F7" s="98" t="s">
        <v>599</v>
      </c>
      <c r="G7" s="81">
        <f t="shared" ref="G7:G9" si="0">((E7-F7)/E7)*100</f>
        <v>100</v>
      </c>
      <c r="H7" s="98" t="s">
        <v>599</v>
      </c>
      <c r="I7" s="81">
        <f t="shared" ref="I7:I9" si="1">((E7-H7)/E7)*100</f>
        <v>100</v>
      </c>
      <c r="J7" s="98" t="s">
        <v>599</v>
      </c>
      <c r="K7" s="81">
        <f t="shared" ref="K7:K9" si="2">((E7-J7)/E7)*100</f>
        <v>100</v>
      </c>
      <c r="L7" s="98" t="s">
        <v>599</v>
      </c>
      <c r="M7" s="81">
        <f t="shared" ref="M7:M9" si="3">((E7-L7)/E7)*100</f>
        <v>100</v>
      </c>
      <c r="N7" s="98" t="s">
        <v>599</v>
      </c>
      <c r="O7" s="81">
        <f t="shared" ref="O7:O9" si="4">((E7-N7)/E7)*100</f>
        <v>100</v>
      </c>
      <c r="P7" s="81">
        <f t="shared" ref="P7:P9" si="5">(G7+I7+K7+M7+O7)/5</f>
        <v>100</v>
      </c>
    </row>
    <row r="8" spans="1:30" x14ac:dyDescent="0.25">
      <c r="A8" s="97" t="s">
        <v>493</v>
      </c>
      <c r="B8" s="97" t="s">
        <v>494</v>
      </c>
      <c r="C8" s="97" t="s">
        <v>500</v>
      </c>
      <c r="D8" s="97" t="s">
        <v>605</v>
      </c>
      <c r="E8" s="98" t="s">
        <v>602</v>
      </c>
      <c r="F8" s="98" t="s">
        <v>599</v>
      </c>
      <c r="G8" s="81">
        <f t="shared" si="0"/>
        <v>100</v>
      </c>
      <c r="H8" s="98" t="s">
        <v>599</v>
      </c>
      <c r="I8" s="81">
        <f t="shared" si="1"/>
        <v>100</v>
      </c>
      <c r="J8" s="98" t="s">
        <v>599</v>
      </c>
      <c r="K8" s="81">
        <f t="shared" si="2"/>
        <v>100</v>
      </c>
      <c r="L8" s="98" t="s">
        <v>599</v>
      </c>
      <c r="M8" s="81">
        <f t="shared" si="3"/>
        <v>100</v>
      </c>
      <c r="N8" s="98" t="s">
        <v>599</v>
      </c>
      <c r="O8" s="81">
        <f t="shared" si="4"/>
        <v>100</v>
      </c>
      <c r="P8" s="81">
        <f t="shared" si="5"/>
        <v>100</v>
      </c>
    </row>
    <row r="9" spans="1:30" x14ac:dyDescent="0.25">
      <c r="A9" s="97" t="s">
        <v>493</v>
      </c>
      <c r="B9" s="97" t="s">
        <v>494</v>
      </c>
      <c r="C9" s="97" t="s">
        <v>500</v>
      </c>
      <c r="D9" s="97" t="s">
        <v>501</v>
      </c>
      <c r="E9" s="98" t="s">
        <v>604</v>
      </c>
      <c r="F9" s="98" t="s">
        <v>599</v>
      </c>
      <c r="G9" s="81">
        <f t="shared" si="0"/>
        <v>100</v>
      </c>
      <c r="H9" s="98" t="s">
        <v>599</v>
      </c>
      <c r="I9" s="81">
        <f t="shared" si="1"/>
        <v>100</v>
      </c>
      <c r="J9" s="98" t="s">
        <v>599</v>
      </c>
      <c r="K9" s="81">
        <f t="shared" si="2"/>
        <v>100</v>
      </c>
      <c r="L9" s="98" t="s">
        <v>599</v>
      </c>
      <c r="M9" s="81">
        <f t="shared" si="3"/>
        <v>100</v>
      </c>
      <c r="N9" s="98" t="s">
        <v>599</v>
      </c>
      <c r="O9" s="81">
        <f t="shared" si="4"/>
        <v>100</v>
      </c>
      <c r="P9" s="81">
        <f t="shared" si="5"/>
        <v>100</v>
      </c>
    </row>
    <row r="10" spans="1:30" x14ac:dyDescent="0.25">
      <c r="E10" s="98"/>
      <c r="F10" s="98"/>
      <c r="G10" s="81">
        <f>(G7+G8+G9)/3</f>
        <v>100</v>
      </c>
      <c r="H10" s="81"/>
      <c r="I10" s="81">
        <f>(I7+I8+I9)/3</f>
        <v>100</v>
      </c>
      <c r="J10" s="81"/>
      <c r="K10" s="81">
        <f>(K7+K8+K9)/3</f>
        <v>100</v>
      </c>
      <c r="L10" s="81"/>
      <c r="M10" s="81">
        <f>(M7+M8+M9)/3</f>
        <v>100</v>
      </c>
      <c r="N10" s="81"/>
      <c r="O10" s="81">
        <f>(O7+O8+O9)/3</f>
        <v>100</v>
      </c>
      <c r="P10" s="82">
        <f>(P7+P8+P9)/3</f>
        <v>100</v>
      </c>
    </row>
    <row r="11" spans="1:30" x14ac:dyDescent="0.25">
      <c r="E11" s="98"/>
      <c r="F11" s="98"/>
      <c r="G11" s="81"/>
      <c r="H11" s="98"/>
      <c r="I11" s="81"/>
      <c r="J11" s="98"/>
      <c r="K11" s="81"/>
      <c r="L11" s="98"/>
      <c r="M11" s="81"/>
      <c r="N11" s="98"/>
      <c r="O11" s="81"/>
      <c r="P11" s="81"/>
    </row>
    <row r="12" spans="1:30" x14ac:dyDescent="0.25">
      <c r="A12" s="97" t="s">
        <v>493</v>
      </c>
      <c r="B12" s="97" t="s">
        <v>503</v>
      </c>
      <c r="C12" s="97" t="s">
        <v>504</v>
      </c>
      <c r="D12" s="97" t="s">
        <v>510</v>
      </c>
      <c r="E12" s="98" t="s">
        <v>607</v>
      </c>
      <c r="F12" s="98" t="s">
        <v>599</v>
      </c>
      <c r="G12" s="81">
        <f>((E12-F12)/E12)*100</f>
        <v>100</v>
      </c>
      <c r="H12" s="98" t="s">
        <v>599</v>
      </c>
      <c r="I12" s="81">
        <f>((E12-H12)/E12)*100</f>
        <v>100</v>
      </c>
      <c r="J12" s="98" t="s">
        <v>599</v>
      </c>
      <c r="K12" s="81">
        <f>((E12-J12)/E12)*100</f>
        <v>100</v>
      </c>
      <c r="L12" s="98" t="s">
        <v>599</v>
      </c>
      <c r="M12" s="81">
        <f>((E12-L12)/E12)*100</f>
        <v>100</v>
      </c>
      <c r="N12" s="98" t="s">
        <v>599</v>
      </c>
      <c r="O12" s="81">
        <f>((E12-N12)/E12)*100</f>
        <v>100</v>
      </c>
      <c r="P12" s="82">
        <f>(G12+I12+K12+M12+O12)/5</f>
        <v>100</v>
      </c>
    </row>
    <row r="13" spans="1:30" x14ac:dyDescent="0.25">
      <c r="E13" s="98"/>
      <c r="F13" s="98"/>
      <c r="G13" s="81"/>
      <c r="H13" s="98"/>
      <c r="I13" s="81"/>
      <c r="J13" s="98"/>
      <c r="K13" s="81"/>
      <c r="L13" s="98"/>
      <c r="M13" s="81"/>
      <c r="N13" s="98"/>
      <c r="O13" s="81"/>
      <c r="P13" s="81"/>
    </row>
    <row r="14" spans="1:30" x14ac:dyDescent="0.25">
      <c r="A14" s="97" t="s">
        <v>493</v>
      </c>
      <c r="B14" s="97" t="s">
        <v>494</v>
      </c>
      <c r="C14" s="97" t="s">
        <v>511</v>
      </c>
      <c r="D14" s="97" t="s">
        <v>512</v>
      </c>
      <c r="E14" s="98" t="s">
        <v>608</v>
      </c>
      <c r="F14" s="98" t="s">
        <v>599</v>
      </c>
      <c r="G14" s="81">
        <f>((E14-F14)/E14)*100</f>
        <v>100</v>
      </c>
      <c r="H14" s="98" t="s">
        <v>599</v>
      </c>
      <c r="I14" s="81">
        <f>((E14-H14)/E14)*100</f>
        <v>100</v>
      </c>
      <c r="J14" s="98" t="s">
        <v>599</v>
      </c>
      <c r="K14" s="81">
        <f>((E14-J14)/E14)*100</f>
        <v>100</v>
      </c>
      <c r="L14" s="98" t="s">
        <v>599</v>
      </c>
      <c r="M14" s="81">
        <f>((E14-L14)/E14)*100</f>
        <v>100</v>
      </c>
      <c r="N14" s="98" t="s">
        <v>599</v>
      </c>
      <c r="O14" s="81">
        <f>((E14-N14)/E14)*100</f>
        <v>100</v>
      </c>
      <c r="P14" s="82">
        <f>(G14+I14+K14+M14+O14)/5</f>
        <v>100</v>
      </c>
    </row>
    <row r="15" spans="1:30" x14ac:dyDescent="0.25">
      <c r="E15" s="98"/>
      <c r="F15" s="98"/>
      <c r="G15" s="81"/>
      <c r="H15" s="98"/>
      <c r="I15" s="81"/>
      <c r="J15" s="98"/>
      <c r="K15" s="81"/>
      <c r="L15" s="98"/>
      <c r="M15" s="81"/>
      <c r="N15" s="98"/>
      <c r="O15" s="81"/>
      <c r="P15" s="81"/>
    </row>
    <row r="16" spans="1:30" x14ac:dyDescent="0.25">
      <c r="A16" s="97" t="s">
        <v>493</v>
      </c>
      <c r="B16" s="97" t="s">
        <v>494</v>
      </c>
      <c r="C16" s="97" t="s">
        <v>514</v>
      </c>
      <c r="D16" s="97" t="s">
        <v>515</v>
      </c>
      <c r="E16" s="98" t="s">
        <v>609</v>
      </c>
      <c r="F16" s="98" t="s">
        <v>599</v>
      </c>
      <c r="G16" s="81">
        <f t="shared" ref="G16:G114" si="6">((E16-F16)/E16)*100</f>
        <v>100</v>
      </c>
      <c r="H16" s="98" t="s">
        <v>599</v>
      </c>
      <c r="I16" s="81">
        <f t="shared" ref="I16:I114" si="7">((E16-H16)/E16)*100</f>
        <v>100</v>
      </c>
      <c r="J16" s="98" t="s">
        <v>599</v>
      </c>
      <c r="K16" s="81">
        <f t="shared" ref="K16:K114" si="8">((E16-J16)/E16)*100</f>
        <v>100</v>
      </c>
      <c r="L16" s="98" t="s">
        <v>599</v>
      </c>
      <c r="M16" s="81">
        <f t="shared" ref="M16:M114" si="9">((E16-L16)/E16)*100</f>
        <v>100</v>
      </c>
      <c r="N16" s="98" t="s">
        <v>599</v>
      </c>
      <c r="O16" s="81">
        <f t="shared" ref="O16:O114" si="10">((E16-N16)/E16)*100</f>
        <v>100</v>
      </c>
      <c r="P16" s="82">
        <f t="shared" ref="P16:P114" si="11">(G16+I16+K16+M16+O16)/5</f>
        <v>100</v>
      </c>
    </row>
    <row r="18" spans="1:16" x14ac:dyDescent="0.25">
      <c r="E18" s="98"/>
      <c r="F18" s="98"/>
      <c r="G18" s="81"/>
      <c r="H18" s="98"/>
      <c r="I18" s="81"/>
      <c r="J18" s="98"/>
      <c r="K18" s="81"/>
      <c r="L18" s="98"/>
      <c r="M18" s="81"/>
      <c r="N18" s="98"/>
      <c r="O18" s="81"/>
      <c r="P18" s="81"/>
    </row>
    <row r="19" spans="1:16" s="99" customFormat="1" x14ac:dyDescent="0.25">
      <c r="E19" s="100"/>
      <c r="F19" s="100"/>
      <c r="G19" s="101"/>
      <c r="H19" s="100"/>
      <c r="I19" s="101"/>
      <c r="J19" s="100"/>
      <c r="K19" s="101"/>
      <c r="L19" s="100"/>
      <c r="M19" s="101"/>
      <c r="N19" s="100"/>
      <c r="O19" s="101"/>
      <c r="P19" s="101"/>
    </row>
    <row r="20" spans="1:16" x14ac:dyDescent="0.25">
      <c r="E20" s="98"/>
      <c r="F20" s="98"/>
      <c r="G20" s="81"/>
      <c r="H20" s="98"/>
      <c r="I20" s="81"/>
      <c r="J20" s="98"/>
      <c r="K20" s="81"/>
      <c r="L20" s="98"/>
      <c r="M20" s="81"/>
      <c r="N20" s="98"/>
      <c r="O20" s="81"/>
      <c r="P20" s="81"/>
    </row>
    <row r="21" spans="1:16" x14ac:dyDescent="0.25">
      <c r="A21" s="97" t="s">
        <v>610</v>
      </c>
      <c r="B21" s="97" t="s">
        <v>611</v>
      </c>
      <c r="C21" s="97" t="s">
        <v>612</v>
      </c>
      <c r="D21" s="97" t="s">
        <v>613</v>
      </c>
      <c r="E21" s="98" t="s">
        <v>614</v>
      </c>
      <c r="F21" s="98" t="s">
        <v>599</v>
      </c>
      <c r="G21" s="81">
        <f>((E21-F21)/E21)*100</f>
        <v>100</v>
      </c>
      <c r="H21" s="98" t="s">
        <v>599</v>
      </c>
      <c r="I21" s="81">
        <f>((E21-H21)/E21)*100</f>
        <v>100</v>
      </c>
      <c r="J21" s="98" t="s">
        <v>614</v>
      </c>
      <c r="K21" s="81">
        <f>((E21-J21)/E21)*100</f>
        <v>0</v>
      </c>
      <c r="L21" s="98" t="s">
        <v>614</v>
      </c>
      <c r="M21" s="81">
        <f>((E21-L21)/E21)*100</f>
        <v>0</v>
      </c>
      <c r="N21" s="98" t="s">
        <v>599</v>
      </c>
      <c r="O21" s="81">
        <f>((E21-N21)/E21)*100</f>
        <v>100</v>
      </c>
      <c r="P21" s="82">
        <f>(G21+I21+K21+M21+O21)/5</f>
        <v>60</v>
      </c>
    </row>
    <row r="22" spans="1:16" x14ac:dyDescent="0.25">
      <c r="E22" s="98"/>
      <c r="F22" s="98"/>
      <c r="G22" s="81"/>
      <c r="H22" s="98"/>
      <c r="I22" s="81"/>
      <c r="J22" s="98"/>
      <c r="K22" s="81"/>
      <c r="L22" s="98"/>
      <c r="M22" s="81"/>
      <c r="N22" s="98"/>
      <c r="O22" s="81"/>
      <c r="P22" s="81"/>
    </row>
    <row r="23" spans="1:16" x14ac:dyDescent="0.25">
      <c r="A23" s="97" t="s">
        <v>610</v>
      </c>
      <c r="B23" s="97" t="s">
        <v>615</v>
      </c>
      <c r="C23" s="97" t="s">
        <v>616</v>
      </c>
      <c r="D23" s="97" t="s">
        <v>617</v>
      </c>
      <c r="E23" s="98" t="s">
        <v>618</v>
      </c>
      <c r="F23" s="98" t="s">
        <v>599</v>
      </c>
      <c r="G23" s="81">
        <f t="shared" si="6"/>
        <v>100</v>
      </c>
      <c r="H23" s="98" t="s">
        <v>599</v>
      </c>
      <c r="I23" s="81">
        <f t="shared" si="7"/>
        <v>100</v>
      </c>
      <c r="J23" s="98" t="s">
        <v>619</v>
      </c>
      <c r="K23" s="81">
        <f t="shared" si="8"/>
        <v>74.478213108751362</v>
      </c>
      <c r="L23" s="98" t="s">
        <v>620</v>
      </c>
      <c r="M23" s="81">
        <f t="shared" si="9"/>
        <v>74.1999267667521</v>
      </c>
      <c r="N23" s="98" t="s">
        <v>599</v>
      </c>
      <c r="O23" s="81">
        <f t="shared" si="10"/>
        <v>100</v>
      </c>
      <c r="P23" s="81">
        <f t="shared" si="11"/>
        <v>89.735627975100698</v>
      </c>
    </row>
    <row r="24" spans="1:16" x14ac:dyDescent="0.25">
      <c r="A24" s="97" t="s">
        <v>610</v>
      </c>
      <c r="B24" s="97" t="s">
        <v>621</v>
      </c>
      <c r="C24" s="97" t="s">
        <v>622</v>
      </c>
      <c r="D24" s="97" t="s">
        <v>623</v>
      </c>
      <c r="E24" s="98" t="s">
        <v>624</v>
      </c>
      <c r="F24" s="98" t="s">
        <v>599</v>
      </c>
      <c r="G24" s="81">
        <f t="shared" si="6"/>
        <v>100</v>
      </c>
      <c r="H24" s="98" t="s">
        <v>599</v>
      </c>
      <c r="I24" s="81">
        <f t="shared" si="7"/>
        <v>100</v>
      </c>
      <c r="J24" s="98" t="s">
        <v>624</v>
      </c>
      <c r="K24" s="81">
        <f t="shared" si="8"/>
        <v>0</v>
      </c>
      <c r="L24" s="98" t="s">
        <v>624</v>
      </c>
      <c r="M24" s="81">
        <f t="shared" si="9"/>
        <v>0</v>
      </c>
      <c r="N24" s="98" t="s">
        <v>599</v>
      </c>
      <c r="O24" s="81">
        <f t="shared" si="10"/>
        <v>100</v>
      </c>
      <c r="P24" s="81">
        <f t="shared" si="11"/>
        <v>60</v>
      </c>
    </row>
    <row r="25" spans="1:16" x14ac:dyDescent="0.25">
      <c r="E25" s="98"/>
      <c r="F25" s="98"/>
      <c r="G25" s="81">
        <f>(G23+G24)/2</f>
        <v>100</v>
      </c>
      <c r="H25" s="81"/>
      <c r="I25" s="81">
        <f t="shared" ref="I25:P25" si="12">(I23+I24)/2</f>
        <v>100</v>
      </c>
      <c r="J25" s="81"/>
      <c r="K25" s="81">
        <f t="shared" si="12"/>
        <v>37.239106554375681</v>
      </c>
      <c r="L25" s="81"/>
      <c r="M25" s="81">
        <f t="shared" si="12"/>
        <v>37.09996338337605</v>
      </c>
      <c r="N25" s="81"/>
      <c r="O25" s="81">
        <f t="shared" si="12"/>
        <v>100</v>
      </c>
      <c r="P25" s="151">
        <f t="shared" si="12"/>
        <v>74.867813987550349</v>
      </c>
    </row>
    <row r="27" spans="1:16" s="99" customFormat="1" x14ac:dyDescent="0.25">
      <c r="E27" s="100"/>
      <c r="F27" s="100"/>
      <c r="G27" s="101"/>
      <c r="H27" s="100"/>
      <c r="I27" s="101"/>
      <c r="J27" s="100"/>
      <c r="K27" s="101"/>
      <c r="L27" s="100"/>
      <c r="M27" s="101"/>
      <c r="N27" s="100"/>
      <c r="O27" s="101"/>
      <c r="P27" s="101"/>
    </row>
    <row r="28" spans="1:16" x14ac:dyDescent="0.25">
      <c r="E28" s="98"/>
      <c r="F28" s="98"/>
      <c r="G28" s="81"/>
      <c r="H28" s="98"/>
      <c r="I28" s="81"/>
      <c r="J28" s="98"/>
      <c r="K28" s="81"/>
      <c r="L28" s="98"/>
      <c r="M28" s="81"/>
      <c r="N28" s="98"/>
      <c r="O28" s="81"/>
      <c r="P28" s="81"/>
    </row>
    <row r="29" spans="1:16" x14ac:dyDescent="0.25">
      <c r="A29" s="97" t="s">
        <v>625</v>
      </c>
      <c r="B29" s="97" t="s">
        <v>626</v>
      </c>
      <c r="C29" s="97" t="s">
        <v>627</v>
      </c>
      <c r="E29" s="98" t="s">
        <v>628</v>
      </c>
      <c r="F29" s="98" t="s">
        <v>629</v>
      </c>
      <c r="G29" s="81">
        <f t="shared" si="6"/>
        <v>88.146326601671305</v>
      </c>
      <c r="H29" s="98" t="s">
        <v>599</v>
      </c>
      <c r="I29" s="81">
        <f t="shared" si="7"/>
        <v>100</v>
      </c>
      <c r="J29" s="98" t="s">
        <v>599</v>
      </c>
      <c r="K29" s="81">
        <f t="shared" si="8"/>
        <v>100</v>
      </c>
      <c r="L29" s="98" t="s">
        <v>599</v>
      </c>
      <c r="M29" s="81">
        <f t="shared" si="9"/>
        <v>100</v>
      </c>
      <c r="N29" s="98" t="s">
        <v>599</v>
      </c>
      <c r="O29" s="81">
        <f t="shared" si="10"/>
        <v>100</v>
      </c>
      <c r="P29" s="82">
        <f t="shared" si="11"/>
        <v>97.62926532033427</v>
      </c>
    </row>
    <row r="30" spans="1:16" x14ac:dyDescent="0.25">
      <c r="E30" s="98"/>
      <c r="F30" s="98"/>
      <c r="G30" s="81"/>
      <c r="H30" s="98"/>
      <c r="I30" s="81"/>
      <c r="J30" s="98"/>
      <c r="K30" s="81"/>
      <c r="L30" s="98"/>
      <c r="M30" s="81"/>
      <c r="N30" s="98"/>
      <c r="O30" s="81"/>
      <c r="P30" s="81"/>
    </row>
    <row r="31" spans="1:16" s="99" customFormat="1" x14ac:dyDescent="0.25">
      <c r="E31" s="100"/>
      <c r="F31" s="100"/>
      <c r="G31" s="101"/>
      <c r="H31" s="100"/>
      <c r="I31" s="101"/>
      <c r="J31" s="100"/>
      <c r="K31" s="101"/>
      <c r="L31" s="100"/>
      <c r="M31" s="101"/>
      <c r="N31" s="100"/>
      <c r="O31" s="101"/>
      <c r="P31" s="101"/>
    </row>
    <row r="32" spans="1:16" x14ac:dyDescent="0.25">
      <c r="E32" s="98"/>
      <c r="F32" s="98"/>
      <c r="G32" s="81"/>
      <c r="H32" s="98"/>
      <c r="I32" s="81"/>
      <c r="J32" s="98"/>
      <c r="K32" s="81"/>
      <c r="L32" s="98"/>
      <c r="M32" s="81"/>
      <c r="N32" s="98"/>
      <c r="O32" s="81"/>
      <c r="P32" s="81"/>
    </row>
    <row r="33" spans="1:16" x14ac:dyDescent="0.25">
      <c r="A33" s="97" t="s">
        <v>523</v>
      </c>
      <c r="B33" s="97" t="s">
        <v>524</v>
      </c>
      <c r="C33" s="97" t="s">
        <v>525</v>
      </c>
      <c r="E33" s="98" t="s">
        <v>630</v>
      </c>
      <c r="F33" s="98" t="s">
        <v>599</v>
      </c>
      <c r="G33" s="81">
        <f>((E33-F33)/E33)*100</f>
        <v>100</v>
      </c>
      <c r="H33" s="98" t="s">
        <v>599</v>
      </c>
      <c r="I33" s="81">
        <f>((E33-H33)/E33)*100</f>
        <v>100</v>
      </c>
      <c r="J33" s="98" t="s">
        <v>599</v>
      </c>
      <c r="K33" s="81">
        <f>((E33-J33)/E33)*100</f>
        <v>100</v>
      </c>
      <c r="L33" s="98" t="s">
        <v>630</v>
      </c>
      <c r="M33" s="81">
        <f>((E33-L33)/E33)*100</f>
        <v>0</v>
      </c>
      <c r="N33" s="98" t="s">
        <v>599</v>
      </c>
      <c r="O33" s="81">
        <f>((E33-N33)/E33)*100</f>
        <v>100</v>
      </c>
      <c r="P33" s="82">
        <f>(G33+I33+K33+M33+O33)/5</f>
        <v>80</v>
      </c>
    </row>
    <row r="34" spans="1:16" x14ac:dyDescent="0.25">
      <c r="E34" s="98"/>
      <c r="F34" s="98"/>
      <c r="G34" s="81"/>
      <c r="H34" s="98"/>
      <c r="I34" s="81"/>
      <c r="J34" s="98"/>
      <c r="K34" s="81"/>
      <c r="L34" s="98"/>
      <c r="M34" s="81"/>
      <c r="N34" s="98"/>
      <c r="O34" s="81"/>
      <c r="P34" s="81"/>
    </row>
    <row r="35" spans="1:16" x14ac:dyDescent="0.25">
      <c r="A35" s="97" t="s">
        <v>523</v>
      </c>
      <c r="B35" s="97" t="s">
        <v>531</v>
      </c>
      <c r="C35" s="97" t="s">
        <v>532</v>
      </c>
      <c r="E35" s="98" t="s">
        <v>631</v>
      </c>
      <c r="F35" s="98" t="s">
        <v>599</v>
      </c>
      <c r="G35" s="81">
        <f t="shared" si="6"/>
        <v>100</v>
      </c>
      <c r="H35" s="98" t="s">
        <v>599</v>
      </c>
      <c r="I35" s="81">
        <f t="shared" si="7"/>
        <v>100</v>
      </c>
      <c r="J35" s="98" t="s">
        <v>599</v>
      </c>
      <c r="K35" s="81">
        <f t="shared" si="8"/>
        <v>100</v>
      </c>
      <c r="L35" s="98" t="s">
        <v>599</v>
      </c>
      <c r="M35" s="81">
        <f t="shared" si="9"/>
        <v>100</v>
      </c>
      <c r="N35" s="98" t="s">
        <v>599</v>
      </c>
      <c r="O35" s="81">
        <f t="shared" si="10"/>
        <v>100</v>
      </c>
      <c r="P35" s="82">
        <f t="shared" si="11"/>
        <v>100</v>
      </c>
    </row>
    <row r="36" spans="1:16" x14ac:dyDescent="0.25">
      <c r="E36" s="98"/>
      <c r="F36" s="98"/>
      <c r="G36" s="81"/>
      <c r="H36" s="98"/>
      <c r="I36" s="81"/>
      <c r="J36" s="98"/>
      <c r="K36" s="81"/>
      <c r="L36" s="98"/>
      <c r="M36" s="81"/>
      <c r="N36" s="98"/>
      <c r="O36" s="81"/>
      <c r="P36" s="81"/>
    </row>
    <row r="37" spans="1:16" s="99" customFormat="1" x14ac:dyDescent="0.25">
      <c r="E37" s="100"/>
      <c r="F37" s="100"/>
      <c r="G37" s="101"/>
      <c r="H37" s="100"/>
      <c r="I37" s="101"/>
      <c r="J37" s="100"/>
      <c r="K37" s="101"/>
      <c r="L37" s="100"/>
      <c r="M37" s="101"/>
      <c r="N37" s="100"/>
      <c r="O37" s="101"/>
      <c r="P37" s="101"/>
    </row>
    <row r="38" spans="1:16" x14ac:dyDescent="0.25">
      <c r="E38" s="98"/>
      <c r="F38" s="98"/>
      <c r="G38" s="81"/>
      <c r="H38" s="98"/>
      <c r="I38" s="81"/>
      <c r="J38" s="98"/>
      <c r="K38" s="81"/>
      <c r="L38" s="98"/>
      <c r="M38" s="81"/>
      <c r="N38" s="98"/>
      <c r="O38" s="81"/>
      <c r="P38" s="81"/>
    </row>
    <row r="39" spans="1:16" x14ac:dyDescent="0.25">
      <c r="A39" s="97" t="s">
        <v>632</v>
      </c>
      <c r="B39" s="97" t="s">
        <v>633</v>
      </c>
      <c r="C39" s="97" t="s">
        <v>634</v>
      </c>
      <c r="E39" s="98" t="s">
        <v>635</v>
      </c>
      <c r="F39" s="98" t="s">
        <v>599</v>
      </c>
      <c r="G39" s="81">
        <f>((E39-F39)/E39)*100</f>
        <v>100</v>
      </c>
      <c r="H39" s="98" t="s">
        <v>599</v>
      </c>
      <c r="I39" s="81">
        <f>((E39-H39)/E39)*100</f>
        <v>100</v>
      </c>
      <c r="J39" s="98" t="s">
        <v>599</v>
      </c>
      <c r="K39" s="81">
        <f>((E39-J39)/E39)*100</f>
        <v>100</v>
      </c>
      <c r="L39" s="98" t="s">
        <v>599</v>
      </c>
      <c r="M39" s="81">
        <f>((E39-L39)/E39)*100</f>
        <v>100</v>
      </c>
      <c r="N39" s="98" t="s">
        <v>599</v>
      </c>
      <c r="O39" s="81">
        <f>((E39-N39)/E39)*100</f>
        <v>100</v>
      </c>
      <c r="P39" s="82">
        <f>(G39+I39+K39+M39+O39)/5</f>
        <v>100</v>
      </c>
    </row>
    <row r="40" spans="1:16" x14ac:dyDescent="0.25">
      <c r="E40" s="98"/>
      <c r="F40" s="98"/>
      <c r="G40" s="81"/>
      <c r="H40" s="98"/>
      <c r="I40" s="81"/>
      <c r="J40" s="98"/>
      <c r="K40" s="81"/>
      <c r="L40" s="98"/>
      <c r="M40" s="81"/>
      <c r="N40" s="98"/>
      <c r="O40" s="81"/>
      <c r="P40" s="81"/>
    </row>
    <row r="41" spans="1:16" x14ac:dyDescent="0.25">
      <c r="A41" s="97" t="s">
        <v>632</v>
      </c>
      <c r="B41" s="97" t="s">
        <v>636</v>
      </c>
      <c r="C41" s="97" t="s">
        <v>637</v>
      </c>
      <c r="E41" s="98" t="s">
        <v>638</v>
      </c>
      <c r="F41" s="98" t="s">
        <v>638</v>
      </c>
      <c r="G41" s="81">
        <f t="shared" si="6"/>
        <v>0</v>
      </c>
      <c r="H41" s="98" t="s">
        <v>599</v>
      </c>
      <c r="I41" s="81">
        <f t="shared" si="7"/>
        <v>100</v>
      </c>
      <c r="J41" s="98" t="s">
        <v>599</v>
      </c>
      <c r="K41" s="81">
        <f t="shared" si="8"/>
        <v>100</v>
      </c>
      <c r="L41" s="98" t="s">
        <v>638</v>
      </c>
      <c r="M41" s="81">
        <f t="shared" si="9"/>
        <v>0</v>
      </c>
      <c r="N41" s="98" t="s">
        <v>599</v>
      </c>
      <c r="O41" s="81">
        <f t="shared" si="10"/>
        <v>100</v>
      </c>
      <c r="P41" s="151">
        <f t="shared" si="11"/>
        <v>60</v>
      </c>
    </row>
    <row r="42" spans="1:16" x14ac:dyDescent="0.25">
      <c r="A42" s="97" t="s">
        <v>632</v>
      </c>
      <c r="B42" s="97" t="s">
        <v>639</v>
      </c>
      <c r="C42" s="97" t="s">
        <v>640</v>
      </c>
      <c r="D42" s="97" t="s">
        <v>641</v>
      </c>
      <c r="E42" s="98" t="s">
        <v>642</v>
      </c>
      <c r="F42" s="98" t="s">
        <v>599</v>
      </c>
      <c r="G42" s="81">
        <f t="shared" si="6"/>
        <v>100</v>
      </c>
      <c r="H42" s="98" t="s">
        <v>599</v>
      </c>
      <c r="I42" s="81">
        <f t="shared" si="7"/>
        <v>100</v>
      </c>
      <c r="J42" s="98" t="s">
        <v>599</v>
      </c>
      <c r="K42" s="81">
        <f t="shared" si="8"/>
        <v>100</v>
      </c>
      <c r="L42" s="98" t="s">
        <v>599</v>
      </c>
      <c r="M42" s="81">
        <f t="shared" si="9"/>
        <v>100</v>
      </c>
      <c r="N42" s="98" t="s">
        <v>599</v>
      </c>
      <c r="O42" s="81">
        <f t="shared" si="10"/>
        <v>100</v>
      </c>
      <c r="P42" s="81">
        <f t="shared" si="11"/>
        <v>100</v>
      </c>
    </row>
    <row r="43" spans="1:16" x14ac:dyDescent="0.25">
      <c r="A43" s="97" t="s">
        <v>632</v>
      </c>
      <c r="B43" s="97" t="s">
        <v>633</v>
      </c>
      <c r="C43" s="97" t="s">
        <v>643</v>
      </c>
      <c r="E43" s="98" t="s">
        <v>644</v>
      </c>
      <c r="F43" s="98" t="s">
        <v>599</v>
      </c>
      <c r="G43" s="81">
        <f t="shared" si="6"/>
        <v>100</v>
      </c>
      <c r="H43" s="98" t="s">
        <v>599</v>
      </c>
      <c r="I43" s="81">
        <f t="shared" si="7"/>
        <v>100</v>
      </c>
      <c r="J43" s="98" t="s">
        <v>599</v>
      </c>
      <c r="K43" s="81">
        <f t="shared" si="8"/>
        <v>100</v>
      </c>
      <c r="L43" s="98" t="s">
        <v>599</v>
      </c>
      <c r="M43" s="81">
        <f t="shared" si="9"/>
        <v>100</v>
      </c>
      <c r="N43" s="98" t="s">
        <v>599</v>
      </c>
      <c r="O43" s="81">
        <f t="shared" si="10"/>
        <v>100</v>
      </c>
      <c r="P43" s="81">
        <f t="shared" si="11"/>
        <v>100</v>
      </c>
    </row>
    <row r="44" spans="1:16" x14ac:dyDescent="0.25">
      <c r="A44" s="97" t="s">
        <v>632</v>
      </c>
      <c r="B44" s="97" t="s">
        <v>645</v>
      </c>
      <c r="C44" s="97" t="s">
        <v>646</v>
      </c>
      <c r="D44" s="97" t="s">
        <v>647</v>
      </c>
      <c r="E44" s="98" t="s">
        <v>648</v>
      </c>
      <c r="F44" s="98" t="s">
        <v>599</v>
      </c>
      <c r="G44" s="81">
        <f t="shared" si="6"/>
        <v>100</v>
      </c>
      <c r="H44" s="98" t="s">
        <v>599</v>
      </c>
      <c r="I44" s="81">
        <f t="shared" si="7"/>
        <v>100</v>
      </c>
      <c r="J44" s="98" t="s">
        <v>599</v>
      </c>
      <c r="K44" s="81">
        <f t="shared" si="8"/>
        <v>100</v>
      </c>
      <c r="L44" s="98" t="s">
        <v>599</v>
      </c>
      <c r="M44" s="81">
        <f t="shared" si="9"/>
        <v>100</v>
      </c>
      <c r="N44" s="98" t="s">
        <v>599</v>
      </c>
      <c r="O44" s="81">
        <f t="shared" si="10"/>
        <v>100</v>
      </c>
      <c r="P44" s="81">
        <f t="shared" si="11"/>
        <v>100</v>
      </c>
    </row>
    <row r="45" spans="1:16" x14ac:dyDescent="0.25">
      <c r="A45" s="97" t="s">
        <v>632</v>
      </c>
      <c r="B45" s="97" t="s">
        <v>649</v>
      </c>
      <c r="C45" s="97" t="s">
        <v>650</v>
      </c>
      <c r="E45" s="98" t="s">
        <v>651</v>
      </c>
      <c r="F45" s="98" t="s">
        <v>599</v>
      </c>
      <c r="G45" s="81">
        <f t="shared" si="6"/>
        <v>100</v>
      </c>
      <c r="H45" s="98" t="s">
        <v>599</v>
      </c>
      <c r="I45" s="81">
        <f t="shared" si="7"/>
        <v>100</v>
      </c>
      <c r="J45" s="98" t="s">
        <v>599</v>
      </c>
      <c r="K45" s="81">
        <f t="shared" si="8"/>
        <v>100</v>
      </c>
      <c r="L45" s="98" t="s">
        <v>599</v>
      </c>
      <c r="M45" s="81">
        <f t="shared" si="9"/>
        <v>100</v>
      </c>
      <c r="N45" s="98" t="s">
        <v>599</v>
      </c>
      <c r="O45" s="81">
        <f t="shared" si="10"/>
        <v>100</v>
      </c>
      <c r="P45" s="81">
        <f t="shared" si="11"/>
        <v>100</v>
      </c>
    </row>
    <row r="46" spans="1:16" x14ac:dyDescent="0.25">
      <c r="A46" s="97" t="s">
        <v>632</v>
      </c>
      <c r="B46" s="97" t="s">
        <v>652</v>
      </c>
      <c r="C46" s="97" t="s">
        <v>653</v>
      </c>
      <c r="E46" s="98" t="s">
        <v>654</v>
      </c>
      <c r="F46" s="98" t="s">
        <v>599</v>
      </c>
      <c r="G46" s="81">
        <f t="shared" si="6"/>
        <v>100</v>
      </c>
      <c r="H46" s="98" t="s">
        <v>599</v>
      </c>
      <c r="I46" s="81">
        <f t="shared" si="7"/>
        <v>100</v>
      </c>
      <c r="J46" s="98" t="s">
        <v>599</v>
      </c>
      <c r="K46" s="81">
        <f t="shared" si="8"/>
        <v>100</v>
      </c>
      <c r="L46" s="98" t="s">
        <v>599</v>
      </c>
      <c r="M46" s="81">
        <f t="shared" si="9"/>
        <v>100</v>
      </c>
      <c r="N46" s="98" t="s">
        <v>655</v>
      </c>
      <c r="O46" s="81">
        <f t="shared" si="10"/>
        <v>99.879807692307693</v>
      </c>
      <c r="P46" s="81">
        <f t="shared" si="11"/>
        <v>99.975961538461533</v>
      </c>
    </row>
    <row r="47" spans="1:16" x14ac:dyDescent="0.25">
      <c r="E47" s="98"/>
      <c r="F47" s="98"/>
      <c r="G47" s="81">
        <f>(G41+G42+G43+G44+G45+G46)/6</f>
        <v>83.333333333333329</v>
      </c>
      <c r="H47" s="81"/>
      <c r="I47" s="81">
        <f t="shared" ref="I47:P47" si="13">(I41+I42+I43+I44+I45+I46)/6</f>
        <v>100</v>
      </c>
      <c r="J47" s="81"/>
      <c r="K47" s="81">
        <f t="shared" si="13"/>
        <v>100</v>
      </c>
      <c r="L47" s="81"/>
      <c r="M47" s="81">
        <f t="shared" si="13"/>
        <v>83.333333333333329</v>
      </c>
      <c r="N47" s="81"/>
      <c r="O47" s="81">
        <f t="shared" si="13"/>
        <v>99.979967948717956</v>
      </c>
      <c r="P47" s="82">
        <f t="shared" si="13"/>
        <v>93.32932692307692</v>
      </c>
    </row>
    <row r="48" spans="1:16" x14ac:dyDescent="0.25">
      <c r="E48" s="98"/>
      <c r="F48" s="98"/>
      <c r="G48" s="81"/>
      <c r="H48" s="98"/>
      <c r="I48" s="81"/>
      <c r="J48" s="98"/>
      <c r="K48" s="81"/>
      <c r="L48" s="98"/>
      <c r="M48" s="81"/>
      <c r="N48" s="98"/>
      <c r="O48" s="81"/>
      <c r="P48" s="81"/>
    </row>
    <row r="49" spans="1:16" x14ac:dyDescent="0.25">
      <c r="A49" s="97" t="s">
        <v>632</v>
      </c>
      <c r="B49" s="97" t="s">
        <v>656</v>
      </c>
      <c r="C49" s="97" t="s">
        <v>657</v>
      </c>
      <c r="D49" s="97" t="s">
        <v>658</v>
      </c>
      <c r="E49" s="98" t="s">
        <v>659</v>
      </c>
      <c r="F49" s="98" t="s">
        <v>599</v>
      </c>
      <c r="G49" s="81">
        <f>((E49-F49)/E49)*100</f>
        <v>100</v>
      </c>
      <c r="H49" s="98" t="s">
        <v>599</v>
      </c>
      <c r="I49" s="81">
        <f>((E49-H49)/E49)*100</f>
        <v>100</v>
      </c>
      <c r="J49" s="98" t="s">
        <v>601</v>
      </c>
      <c r="K49" s="81">
        <f>((E49-J49)/E49)*100</f>
        <v>99.410029498525077</v>
      </c>
      <c r="L49" s="98" t="s">
        <v>659</v>
      </c>
      <c r="M49" s="81">
        <f>((E49-L49)/E49)*100</f>
        <v>0</v>
      </c>
      <c r="N49" s="98" t="s">
        <v>599</v>
      </c>
      <c r="O49" s="81">
        <f>((E49-N49)/E49)*100</f>
        <v>100</v>
      </c>
      <c r="P49" s="151">
        <f>(G49+I49+K49+M49+O49)/5</f>
        <v>79.882005899705021</v>
      </c>
    </row>
    <row r="50" spans="1:16" x14ac:dyDescent="0.25">
      <c r="E50" s="98"/>
      <c r="F50" s="98"/>
      <c r="G50" s="81"/>
      <c r="H50" s="98"/>
      <c r="I50" s="81"/>
      <c r="J50" s="98"/>
      <c r="K50" s="81"/>
      <c r="L50" s="98"/>
      <c r="M50" s="81"/>
      <c r="N50" s="98"/>
      <c r="O50" s="81"/>
      <c r="P50" s="81"/>
    </row>
    <row r="51" spans="1:16" s="99" customFormat="1" x14ac:dyDescent="0.25">
      <c r="E51" s="100"/>
      <c r="F51" s="100"/>
      <c r="G51" s="101"/>
      <c r="H51" s="100"/>
      <c r="I51" s="101"/>
      <c r="J51" s="100"/>
      <c r="K51" s="101"/>
      <c r="L51" s="100"/>
      <c r="M51" s="101"/>
      <c r="N51" s="100"/>
      <c r="O51" s="101"/>
      <c r="P51" s="101"/>
    </row>
    <row r="52" spans="1:16" x14ac:dyDescent="0.25">
      <c r="E52" s="98"/>
      <c r="F52" s="98"/>
      <c r="G52" s="81"/>
      <c r="H52" s="98"/>
      <c r="I52" s="81"/>
      <c r="J52" s="98"/>
      <c r="K52" s="81"/>
      <c r="L52" s="98"/>
      <c r="M52" s="81"/>
      <c r="N52" s="98"/>
      <c r="O52" s="81"/>
      <c r="P52" s="81"/>
    </row>
    <row r="53" spans="1:16" x14ac:dyDescent="0.25">
      <c r="A53" s="97" t="s">
        <v>660</v>
      </c>
      <c r="B53" s="97" t="s">
        <v>661</v>
      </c>
      <c r="C53" s="97" t="s">
        <v>662</v>
      </c>
      <c r="D53" s="97" t="s">
        <v>663</v>
      </c>
      <c r="E53" s="98" t="s">
        <v>664</v>
      </c>
      <c r="F53" s="98" t="s">
        <v>614</v>
      </c>
      <c r="G53" s="81">
        <f t="shared" si="6"/>
        <v>93.382352941176478</v>
      </c>
      <c r="H53" s="98" t="s">
        <v>599</v>
      </c>
      <c r="I53" s="81">
        <f t="shared" si="7"/>
        <v>100</v>
      </c>
      <c r="J53" s="98" t="s">
        <v>599</v>
      </c>
      <c r="K53" s="81">
        <f t="shared" si="8"/>
        <v>100</v>
      </c>
      <c r="L53" s="98" t="s">
        <v>599</v>
      </c>
      <c r="M53" s="81">
        <f t="shared" si="9"/>
        <v>100</v>
      </c>
      <c r="N53" s="98" t="s">
        <v>599</v>
      </c>
      <c r="O53" s="81">
        <f t="shared" si="10"/>
        <v>100</v>
      </c>
      <c r="P53" s="82">
        <f t="shared" si="11"/>
        <v>98.67647058823529</v>
      </c>
    </row>
    <row r="54" spans="1:16" x14ac:dyDescent="0.25">
      <c r="E54" s="98"/>
      <c r="F54" s="98"/>
      <c r="G54" s="81"/>
      <c r="H54" s="98"/>
      <c r="I54" s="81"/>
      <c r="J54" s="98"/>
      <c r="K54" s="81"/>
      <c r="L54" s="98"/>
      <c r="M54" s="81"/>
      <c r="N54" s="98"/>
      <c r="O54" s="81"/>
      <c r="P54" s="81"/>
    </row>
    <row r="55" spans="1:16" x14ac:dyDescent="0.25">
      <c r="A55" s="97" t="s">
        <v>660</v>
      </c>
      <c r="B55" s="97" t="s">
        <v>665</v>
      </c>
      <c r="C55" s="97" t="s">
        <v>666</v>
      </c>
      <c r="E55" s="98" t="s">
        <v>667</v>
      </c>
      <c r="F55" s="98" t="s">
        <v>599</v>
      </c>
      <c r="G55" s="81">
        <f t="shared" si="6"/>
        <v>100</v>
      </c>
      <c r="H55" s="98" t="s">
        <v>599</v>
      </c>
      <c r="I55" s="81">
        <f t="shared" si="7"/>
        <v>100</v>
      </c>
      <c r="J55" s="98" t="s">
        <v>599</v>
      </c>
      <c r="K55" s="81">
        <f t="shared" si="8"/>
        <v>100</v>
      </c>
      <c r="L55" s="98" t="s">
        <v>599</v>
      </c>
      <c r="M55" s="81">
        <f t="shared" si="9"/>
        <v>100</v>
      </c>
      <c r="N55" s="102" t="s">
        <v>497</v>
      </c>
      <c r="O55" s="89" t="s">
        <v>497</v>
      </c>
      <c r="P55" s="87">
        <f>(G55+I55+K55+M55)/4</f>
        <v>100</v>
      </c>
    </row>
    <row r="56" spans="1:16" x14ac:dyDescent="0.25">
      <c r="E56" s="98"/>
      <c r="F56" s="98"/>
      <c r="G56" s="81"/>
      <c r="H56" s="98"/>
      <c r="I56" s="81"/>
      <c r="J56" s="98"/>
      <c r="K56" s="81"/>
      <c r="L56" s="98"/>
      <c r="M56" s="81"/>
      <c r="N56" s="98"/>
      <c r="O56" s="81"/>
      <c r="P56" s="81"/>
    </row>
    <row r="57" spans="1:16" s="99" customFormat="1" x14ac:dyDescent="0.25">
      <c r="E57" s="100"/>
      <c r="F57" s="100"/>
      <c r="G57" s="101"/>
      <c r="H57" s="100"/>
      <c r="I57" s="101"/>
      <c r="J57" s="100"/>
      <c r="K57" s="101"/>
      <c r="L57" s="100"/>
      <c r="M57" s="101"/>
      <c r="N57" s="100"/>
      <c r="O57" s="101"/>
      <c r="P57" s="101"/>
    </row>
    <row r="58" spans="1:16" x14ac:dyDescent="0.25">
      <c r="E58" s="98"/>
      <c r="F58" s="98"/>
      <c r="G58" s="81"/>
      <c r="H58" s="98"/>
      <c r="I58" s="81"/>
      <c r="J58" s="98"/>
      <c r="K58" s="81"/>
      <c r="L58" s="98"/>
      <c r="M58" s="81"/>
      <c r="N58" s="98"/>
      <c r="O58" s="81"/>
      <c r="P58" s="81"/>
    </row>
    <row r="59" spans="1:16" x14ac:dyDescent="0.25">
      <c r="A59" s="97" t="s">
        <v>668</v>
      </c>
      <c r="B59" s="97" t="s">
        <v>669</v>
      </c>
      <c r="C59" s="97" t="s">
        <v>670</v>
      </c>
      <c r="D59" s="97" t="s">
        <v>671</v>
      </c>
      <c r="E59" s="98" t="s">
        <v>672</v>
      </c>
      <c r="F59" s="98" t="s">
        <v>599</v>
      </c>
      <c r="G59" s="81">
        <f t="shared" si="6"/>
        <v>100</v>
      </c>
      <c r="H59" s="98" t="s">
        <v>599</v>
      </c>
      <c r="I59" s="81">
        <f t="shared" si="7"/>
        <v>100</v>
      </c>
      <c r="J59" s="98" t="s">
        <v>599</v>
      </c>
      <c r="K59" s="81">
        <f t="shared" si="8"/>
        <v>100</v>
      </c>
      <c r="L59" s="98" t="s">
        <v>599</v>
      </c>
      <c r="M59" s="81">
        <f t="shared" si="9"/>
        <v>100</v>
      </c>
      <c r="N59" s="98" t="s">
        <v>599</v>
      </c>
      <c r="O59" s="81">
        <f t="shared" si="10"/>
        <v>100</v>
      </c>
      <c r="P59" s="81">
        <f t="shared" si="11"/>
        <v>100</v>
      </c>
    </row>
    <row r="60" spans="1:16" x14ac:dyDescent="0.25">
      <c r="A60" s="97" t="s">
        <v>668</v>
      </c>
      <c r="B60" s="97" t="s">
        <v>669</v>
      </c>
      <c r="C60" s="97" t="s">
        <v>670</v>
      </c>
      <c r="D60" s="97" t="s">
        <v>673</v>
      </c>
      <c r="E60" s="98" t="s">
        <v>674</v>
      </c>
      <c r="F60" s="98" t="s">
        <v>599</v>
      </c>
      <c r="G60" s="81">
        <f t="shared" si="6"/>
        <v>100</v>
      </c>
      <c r="H60" s="98" t="s">
        <v>599</v>
      </c>
      <c r="I60" s="81">
        <f t="shared" si="7"/>
        <v>100</v>
      </c>
      <c r="J60" s="98" t="s">
        <v>599</v>
      </c>
      <c r="K60" s="81">
        <f t="shared" si="8"/>
        <v>100</v>
      </c>
      <c r="L60" s="98" t="s">
        <v>599</v>
      </c>
      <c r="M60" s="81">
        <f t="shared" si="9"/>
        <v>100</v>
      </c>
      <c r="N60" s="98" t="s">
        <v>599</v>
      </c>
      <c r="O60" s="81">
        <f t="shared" si="10"/>
        <v>100</v>
      </c>
      <c r="P60" s="81">
        <f t="shared" si="11"/>
        <v>100</v>
      </c>
    </row>
    <row r="61" spans="1:16" x14ac:dyDescent="0.25">
      <c r="A61" s="97" t="s">
        <v>668</v>
      </c>
      <c r="B61" s="97" t="s">
        <v>669</v>
      </c>
      <c r="C61" s="97" t="s">
        <v>670</v>
      </c>
      <c r="D61" s="97" t="s">
        <v>675</v>
      </c>
      <c r="E61" s="98" t="s">
        <v>676</v>
      </c>
      <c r="F61" s="98" t="s">
        <v>599</v>
      </c>
      <c r="G61" s="81">
        <f t="shared" si="6"/>
        <v>100</v>
      </c>
      <c r="H61" s="98" t="s">
        <v>599</v>
      </c>
      <c r="I61" s="81">
        <f t="shared" si="7"/>
        <v>100</v>
      </c>
      <c r="J61" s="98" t="s">
        <v>599</v>
      </c>
      <c r="K61" s="81">
        <f t="shared" si="8"/>
        <v>100</v>
      </c>
      <c r="L61" s="98" t="s">
        <v>599</v>
      </c>
      <c r="M61" s="81">
        <f t="shared" si="9"/>
        <v>100</v>
      </c>
      <c r="N61" s="98" t="s">
        <v>599</v>
      </c>
      <c r="O61" s="81">
        <f t="shared" si="10"/>
        <v>100</v>
      </c>
      <c r="P61" s="81">
        <f t="shared" si="11"/>
        <v>100</v>
      </c>
    </row>
    <row r="62" spans="1:16" x14ac:dyDescent="0.25">
      <c r="A62" s="97" t="s">
        <v>668</v>
      </c>
      <c r="B62" s="97" t="s">
        <v>669</v>
      </c>
      <c r="C62" s="97" t="s">
        <v>670</v>
      </c>
      <c r="D62" s="97" t="s">
        <v>677</v>
      </c>
      <c r="E62" s="98" t="s">
        <v>678</v>
      </c>
      <c r="F62" s="98" t="s">
        <v>599</v>
      </c>
      <c r="G62" s="81">
        <f t="shared" si="6"/>
        <v>100</v>
      </c>
      <c r="H62" s="98" t="s">
        <v>599</v>
      </c>
      <c r="I62" s="81">
        <f t="shared" si="7"/>
        <v>100</v>
      </c>
      <c r="J62" s="98" t="s">
        <v>599</v>
      </c>
      <c r="K62" s="81">
        <f t="shared" si="8"/>
        <v>100</v>
      </c>
      <c r="L62" s="98" t="s">
        <v>599</v>
      </c>
      <c r="M62" s="81">
        <f t="shared" si="9"/>
        <v>100</v>
      </c>
      <c r="N62" s="98" t="s">
        <v>599</v>
      </c>
      <c r="O62" s="81">
        <f t="shared" si="10"/>
        <v>100</v>
      </c>
      <c r="P62" s="81">
        <f t="shared" si="11"/>
        <v>100</v>
      </c>
    </row>
    <row r="63" spans="1:16" x14ac:dyDescent="0.25">
      <c r="E63" s="98"/>
      <c r="F63" s="98"/>
      <c r="G63" s="81">
        <f>(G59+G60+G61+G62)/4</f>
        <v>100</v>
      </c>
      <c r="H63" s="81"/>
      <c r="I63" s="81">
        <f t="shared" ref="I63:P63" si="14">(I59+I60+I61+I62)/4</f>
        <v>100</v>
      </c>
      <c r="J63" s="81"/>
      <c r="K63" s="81">
        <f t="shared" si="14"/>
        <v>100</v>
      </c>
      <c r="L63" s="81"/>
      <c r="M63" s="81">
        <f t="shared" si="14"/>
        <v>100</v>
      </c>
      <c r="N63" s="81"/>
      <c r="O63" s="81">
        <f t="shared" si="14"/>
        <v>100</v>
      </c>
      <c r="P63" s="82">
        <f t="shared" si="14"/>
        <v>100</v>
      </c>
    </row>
    <row r="64" spans="1:16" x14ac:dyDescent="0.25">
      <c r="E64" s="98"/>
      <c r="F64" s="98"/>
      <c r="G64" s="81"/>
      <c r="H64" s="98"/>
      <c r="I64" s="81"/>
      <c r="J64" s="98"/>
      <c r="K64" s="81"/>
      <c r="L64" s="98"/>
      <c r="M64" s="81"/>
      <c r="N64" s="98"/>
      <c r="O64" s="81"/>
      <c r="P64" s="81"/>
    </row>
    <row r="65" spans="1:16" s="99" customFormat="1" x14ac:dyDescent="0.25">
      <c r="E65" s="100"/>
      <c r="F65" s="100"/>
      <c r="G65" s="101"/>
      <c r="H65" s="100"/>
      <c r="I65" s="101"/>
      <c r="J65" s="100"/>
      <c r="K65" s="101"/>
      <c r="L65" s="100"/>
      <c r="M65" s="101"/>
      <c r="N65" s="100"/>
      <c r="O65" s="101"/>
      <c r="P65" s="101"/>
    </row>
    <row r="66" spans="1:16" x14ac:dyDescent="0.25">
      <c r="E66" s="98"/>
      <c r="F66" s="98"/>
      <c r="G66" s="81"/>
      <c r="H66" s="98"/>
      <c r="I66" s="81"/>
      <c r="J66" s="98"/>
      <c r="K66" s="81"/>
      <c r="L66" s="98"/>
      <c r="M66" s="81"/>
      <c r="N66" s="98"/>
      <c r="O66" s="81"/>
      <c r="P66" s="81"/>
    </row>
    <row r="67" spans="1:16" x14ac:dyDescent="0.25">
      <c r="A67" s="97" t="s">
        <v>679</v>
      </c>
      <c r="B67" s="97" t="s">
        <v>680</v>
      </c>
      <c r="C67" s="97" t="s">
        <v>681</v>
      </c>
      <c r="E67" s="98" t="s">
        <v>682</v>
      </c>
      <c r="F67" s="98" t="s">
        <v>599</v>
      </c>
      <c r="G67" s="81">
        <f t="shared" si="6"/>
        <v>100</v>
      </c>
      <c r="H67" s="98" t="s">
        <v>599</v>
      </c>
      <c r="I67" s="81">
        <f t="shared" si="7"/>
        <v>100</v>
      </c>
      <c r="J67" s="98" t="s">
        <v>599</v>
      </c>
      <c r="K67" s="81">
        <f t="shared" si="8"/>
        <v>100</v>
      </c>
      <c r="L67" s="98" t="s">
        <v>599</v>
      </c>
      <c r="M67" s="81">
        <f t="shared" si="9"/>
        <v>100</v>
      </c>
      <c r="N67" s="98" t="s">
        <v>599</v>
      </c>
      <c r="O67" s="81">
        <f t="shared" si="10"/>
        <v>100</v>
      </c>
      <c r="P67" s="82">
        <f t="shared" si="11"/>
        <v>100</v>
      </c>
    </row>
    <row r="68" spans="1:16" x14ac:dyDescent="0.25">
      <c r="E68" s="98"/>
      <c r="F68" s="98"/>
      <c r="G68" s="81"/>
      <c r="H68" s="98"/>
      <c r="I68" s="81"/>
      <c r="J68" s="98"/>
      <c r="K68" s="81"/>
      <c r="L68" s="98"/>
      <c r="M68" s="81"/>
      <c r="N68" s="98"/>
      <c r="O68" s="81"/>
      <c r="P68" s="81"/>
    </row>
    <row r="69" spans="1:16" s="99" customFormat="1" x14ac:dyDescent="0.25">
      <c r="E69" s="100"/>
      <c r="F69" s="100"/>
      <c r="G69" s="101"/>
      <c r="H69" s="100"/>
      <c r="I69" s="101"/>
      <c r="J69" s="100"/>
      <c r="K69" s="101"/>
      <c r="L69" s="100"/>
      <c r="M69" s="101"/>
      <c r="N69" s="100"/>
      <c r="O69" s="101"/>
      <c r="P69" s="101"/>
    </row>
    <row r="70" spans="1:16" x14ac:dyDescent="0.25">
      <c r="E70" s="98"/>
      <c r="F70" s="98"/>
      <c r="G70" s="81"/>
      <c r="H70" s="98"/>
      <c r="I70" s="81"/>
      <c r="J70" s="98"/>
      <c r="K70" s="81"/>
      <c r="L70" s="98"/>
      <c r="M70" s="81"/>
      <c r="N70" s="98"/>
      <c r="O70" s="81"/>
      <c r="P70" s="81"/>
    </row>
    <row r="71" spans="1:16" x14ac:dyDescent="0.25">
      <c r="A71" s="97" t="s">
        <v>543</v>
      </c>
      <c r="B71" s="97" t="s">
        <v>683</v>
      </c>
      <c r="C71" s="97" t="s">
        <v>684</v>
      </c>
      <c r="E71" s="98" t="s">
        <v>685</v>
      </c>
      <c r="F71" s="98" t="s">
        <v>655</v>
      </c>
      <c r="G71" s="81">
        <f>((E71-F71)/E71)*100</f>
        <v>99.994945154931003</v>
      </c>
      <c r="H71" s="98" t="s">
        <v>599</v>
      </c>
      <c r="I71" s="81">
        <f>((E71-H71)/E71)*100</f>
        <v>100</v>
      </c>
      <c r="J71" s="98" t="s">
        <v>599</v>
      </c>
      <c r="K71" s="81">
        <f>((E71-J71)/E71)*100</f>
        <v>100</v>
      </c>
      <c r="L71" s="98" t="s">
        <v>599</v>
      </c>
      <c r="M71" s="81">
        <f>((E71-L71)/E71)*100</f>
        <v>100</v>
      </c>
      <c r="N71" s="98" t="s">
        <v>599</v>
      </c>
      <c r="O71" s="81">
        <f>((E71-N71)/E71)*100</f>
        <v>100</v>
      </c>
      <c r="P71" s="82">
        <f>(G71+I71+K71+M71+O71)/5</f>
        <v>99.998989030986195</v>
      </c>
    </row>
    <row r="72" spans="1:16" x14ac:dyDescent="0.25">
      <c r="E72" s="98"/>
      <c r="F72" s="98"/>
      <c r="G72" s="81"/>
      <c r="H72" s="98"/>
      <c r="I72" s="81"/>
      <c r="J72" s="98"/>
      <c r="K72" s="81"/>
      <c r="L72" s="98"/>
      <c r="M72" s="81"/>
      <c r="N72" s="98"/>
      <c r="O72" s="81"/>
      <c r="P72" s="81"/>
    </row>
    <row r="73" spans="1:16" x14ac:dyDescent="0.25">
      <c r="A73" s="97" t="s">
        <v>543</v>
      </c>
      <c r="B73" s="97" t="s">
        <v>544</v>
      </c>
      <c r="C73" s="97" t="s">
        <v>545</v>
      </c>
      <c r="D73" s="97" t="s">
        <v>546</v>
      </c>
      <c r="E73" s="98" t="s">
        <v>655</v>
      </c>
      <c r="F73" s="98" t="s">
        <v>599</v>
      </c>
      <c r="G73" s="81">
        <f t="shared" si="6"/>
        <v>100</v>
      </c>
      <c r="H73" s="98" t="s">
        <v>599</v>
      </c>
      <c r="I73" s="81">
        <f t="shared" si="7"/>
        <v>100</v>
      </c>
      <c r="J73" s="98" t="s">
        <v>599</v>
      </c>
      <c r="K73" s="81">
        <f t="shared" si="8"/>
        <v>100</v>
      </c>
      <c r="L73" s="98" t="s">
        <v>599</v>
      </c>
      <c r="M73" s="81">
        <f t="shared" si="9"/>
        <v>100</v>
      </c>
      <c r="N73" s="98" t="s">
        <v>599</v>
      </c>
      <c r="O73" s="81">
        <f t="shared" si="10"/>
        <v>100</v>
      </c>
      <c r="P73" s="81">
        <f t="shared" si="11"/>
        <v>100</v>
      </c>
    </row>
    <row r="74" spans="1:16" x14ac:dyDescent="0.25">
      <c r="A74" s="97" t="s">
        <v>543</v>
      </c>
      <c r="B74" s="97" t="s">
        <v>544</v>
      </c>
      <c r="C74" s="97" t="s">
        <v>545</v>
      </c>
      <c r="D74" s="97" t="s">
        <v>547</v>
      </c>
      <c r="E74" s="98" t="s">
        <v>686</v>
      </c>
      <c r="F74" s="98" t="s">
        <v>599</v>
      </c>
      <c r="G74" s="81">
        <f t="shared" si="6"/>
        <v>100</v>
      </c>
      <c r="H74" s="98" t="s">
        <v>599</v>
      </c>
      <c r="I74" s="81">
        <f t="shared" si="7"/>
        <v>100</v>
      </c>
      <c r="J74" s="98" t="s">
        <v>599</v>
      </c>
      <c r="K74" s="81">
        <f t="shared" si="8"/>
        <v>100</v>
      </c>
      <c r="L74" s="98" t="s">
        <v>599</v>
      </c>
      <c r="M74" s="81">
        <f t="shared" si="9"/>
        <v>100</v>
      </c>
      <c r="N74" s="98" t="s">
        <v>599</v>
      </c>
      <c r="O74" s="81">
        <f t="shared" si="10"/>
        <v>100</v>
      </c>
      <c r="P74" s="81">
        <f t="shared" si="11"/>
        <v>100</v>
      </c>
    </row>
    <row r="75" spans="1:16" x14ac:dyDescent="0.25">
      <c r="A75" s="97" t="s">
        <v>543</v>
      </c>
      <c r="B75" s="97" t="s">
        <v>544</v>
      </c>
      <c r="C75" s="97" t="s">
        <v>545</v>
      </c>
      <c r="D75" s="97" t="s">
        <v>548</v>
      </c>
      <c r="E75" s="98" t="s">
        <v>687</v>
      </c>
      <c r="F75" s="98" t="s">
        <v>599</v>
      </c>
      <c r="G75" s="81">
        <f t="shared" si="6"/>
        <v>100</v>
      </c>
      <c r="H75" s="98" t="s">
        <v>599</v>
      </c>
      <c r="I75" s="81">
        <f t="shared" si="7"/>
        <v>100</v>
      </c>
      <c r="J75" s="98" t="s">
        <v>599</v>
      </c>
      <c r="K75" s="81">
        <f t="shared" si="8"/>
        <v>100</v>
      </c>
      <c r="L75" s="98" t="s">
        <v>599</v>
      </c>
      <c r="M75" s="81">
        <f t="shared" si="9"/>
        <v>100</v>
      </c>
      <c r="N75" s="98" t="s">
        <v>599</v>
      </c>
      <c r="O75" s="81">
        <f t="shared" si="10"/>
        <v>100</v>
      </c>
      <c r="P75" s="81">
        <f t="shared" si="11"/>
        <v>100</v>
      </c>
    </row>
    <row r="76" spans="1:16" x14ac:dyDescent="0.25">
      <c r="A76" s="97" t="s">
        <v>543</v>
      </c>
      <c r="B76" s="97" t="s">
        <v>544</v>
      </c>
      <c r="C76" s="97" t="s">
        <v>545</v>
      </c>
      <c r="D76" s="97" t="s">
        <v>549</v>
      </c>
      <c r="E76" s="98" t="s">
        <v>688</v>
      </c>
      <c r="F76" s="98" t="s">
        <v>599</v>
      </c>
      <c r="G76" s="81">
        <f t="shared" si="6"/>
        <v>100</v>
      </c>
      <c r="H76" s="98" t="s">
        <v>599</v>
      </c>
      <c r="I76" s="81">
        <f t="shared" si="7"/>
        <v>100</v>
      </c>
      <c r="J76" s="98" t="s">
        <v>599</v>
      </c>
      <c r="K76" s="81">
        <f t="shared" si="8"/>
        <v>100</v>
      </c>
      <c r="L76" s="98" t="s">
        <v>599</v>
      </c>
      <c r="M76" s="81">
        <f t="shared" si="9"/>
        <v>100</v>
      </c>
      <c r="N76" s="98" t="s">
        <v>599</v>
      </c>
      <c r="O76" s="81">
        <f t="shared" si="10"/>
        <v>100</v>
      </c>
      <c r="P76" s="81">
        <f t="shared" si="11"/>
        <v>100</v>
      </c>
    </row>
    <row r="77" spans="1:16" x14ac:dyDescent="0.25">
      <c r="A77" s="97" t="s">
        <v>543</v>
      </c>
      <c r="B77" s="97" t="s">
        <v>544</v>
      </c>
      <c r="C77" s="97" t="s">
        <v>545</v>
      </c>
      <c r="D77" s="97" t="s">
        <v>550</v>
      </c>
      <c r="E77" s="98" t="s">
        <v>689</v>
      </c>
      <c r="F77" s="98" t="s">
        <v>599</v>
      </c>
      <c r="G77" s="81">
        <f t="shared" si="6"/>
        <v>100</v>
      </c>
      <c r="H77" s="98" t="s">
        <v>599</v>
      </c>
      <c r="I77" s="81">
        <f t="shared" si="7"/>
        <v>100</v>
      </c>
      <c r="J77" s="98" t="s">
        <v>599</v>
      </c>
      <c r="K77" s="81">
        <f t="shared" si="8"/>
        <v>100</v>
      </c>
      <c r="L77" s="98" t="s">
        <v>599</v>
      </c>
      <c r="M77" s="81">
        <f t="shared" si="9"/>
        <v>100</v>
      </c>
      <c r="N77" s="98" t="s">
        <v>599</v>
      </c>
      <c r="O77" s="81">
        <f t="shared" si="10"/>
        <v>100</v>
      </c>
      <c r="P77" s="81">
        <f t="shared" si="11"/>
        <v>100</v>
      </c>
    </row>
    <row r="78" spans="1:16" x14ac:dyDescent="0.25">
      <c r="E78" s="98"/>
      <c r="F78" s="98"/>
      <c r="G78" s="81">
        <f>(G73+G74+G75+G76+G77)/5</f>
        <v>100</v>
      </c>
      <c r="H78" s="81"/>
      <c r="I78" s="81">
        <f t="shared" ref="I78:P78" si="15">(I73+I74+I75+I76+I77)/5</f>
        <v>100</v>
      </c>
      <c r="J78" s="81"/>
      <c r="K78" s="81">
        <f t="shared" si="15"/>
        <v>100</v>
      </c>
      <c r="L78" s="81"/>
      <c r="M78" s="81">
        <f t="shared" si="15"/>
        <v>100</v>
      </c>
      <c r="N78" s="81"/>
      <c r="O78" s="81">
        <f t="shared" si="15"/>
        <v>100</v>
      </c>
      <c r="P78" s="82">
        <f t="shared" si="15"/>
        <v>100</v>
      </c>
    </row>
    <row r="79" spans="1:16" ht="21" customHeight="1" x14ac:dyDescent="0.25">
      <c r="E79" s="98"/>
      <c r="F79" s="98"/>
      <c r="G79" s="81"/>
      <c r="H79" s="98"/>
      <c r="I79" s="81"/>
      <c r="J79" s="98"/>
      <c r="K79" s="81"/>
      <c r="L79" s="98"/>
      <c r="M79" s="81"/>
      <c r="N79" s="98"/>
      <c r="O79" s="81"/>
      <c r="P79" s="81"/>
    </row>
    <row r="80" spans="1:16" s="99" customFormat="1" x14ac:dyDescent="0.25">
      <c r="E80" s="100"/>
      <c r="F80" s="100"/>
      <c r="G80" s="101"/>
      <c r="H80" s="100"/>
      <c r="I80" s="101"/>
      <c r="J80" s="100"/>
      <c r="K80" s="101"/>
      <c r="L80" s="100"/>
      <c r="M80" s="101"/>
      <c r="N80" s="100"/>
      <c r="O80" s="101"/>
      <c r="P80" s="101"/>
    </row>
    <row r="81" spans="1:16" x14ac:dyDescent="0.25">
      <c r="E81" s="98"/>
      <c r="F81" s="98"/>
      <c r="G81" s="81"/>
      <c r="H81" s="98"/>
      <c r="I81" s="81"/>
      <c r="J81" s="98"/>
      <c r="K81" s="81"/>
      <c r="L81" s="98"/>
      <c r="M81" s="81"/>
      <c r="N81" s="98"/>
      <c r="O81" s="81"/>
      <c r="P81" s="81"/>
    </row>
    <row r="82" spans="1:16" x14ac:dyDescent="0.25">
      <c r="A82" s="97" t="s">
        <v>558</v>
      </c>
      <c r="B82" s="97" t="s">
        <v>690</v>
      </c>
      <c r="C82" s="97" t="s">
        <v>691</v>
      </c>
      <c r="E82" s="98" t="s">
        <v>692</v>
      </c>
      <c r="F82" s="98" t="s">
        <v>599</v>
      </c>
      <c r="G82" s="81">
        <f t="shared" ref="G82:G95" si="16">((E82-F82)/E82)*100</f>
        <v>100</v>
      </c>
      <c r="H82" s="98" t="s">
        <v>599</v>
      </c>
      <c r="I82" s="81">
        <f t="shared" ref="I82:I95" si="17">((E82-H82)/E82)*100</f>
        <v>100</v>
      </c>
      <c r="J82" s="98" t="s">
        <v>599</v>
      </c>
      <c r="K82" s="81">
        <f t="shared" ref="K82:K95" si="18">((E82-J82)/E82)*100</f>
        <v>100</v>
      </c>
      <c r="L82" s="98" t="s">
        <v>599</v>
      </c>
      <c r="M82" s="81">
        <f t="shared" ref="M82:M95" si="19">((E82-L82)/E82)*100</f>
        <v>100</v>
      </c>
      <c r="N82" s="98" t="s">
        <v>599</v>
      </c>
      <c r="O82" s="81">
        <f t="shared" ref="O82:O95" si="20">((E82-N82)/E82)*100</f>
        <v>100</v>
      </c>
      <c r="P82" s="81">
        <f t="shared" ref="P82:P95" si="21">(G82+I82+K82+M82+O82)/5</f>
        <v>100</v>
      </c>
    </row>
    <row r="83" spans="1:16" x14ac:dyDescent="0.25">
      <c r="A83" s="97" t="s">
        <v>558</v>
      </c>
      <c r="B83" s="97" t="s">
        <v>693</v>
      </c>
      <c r="C83" s="97" t="s">
        <v>694</v>
      </c>
      <c r="E83" s="98" t="s">
        <v>695</v>
      </c>
      <c r="F83" s="98" t="s">
        <v>599</v>
      </c>
      <c r="G83" s="81">
        <f t="shared" si="16"/>
        <v>100</v>
      </c>
      <c r="H83" s="98" t="s">
        <v>599</v>
      </c>
      <c r="I83" s="81">
        <f t="shared" si="17"/>
        <v>100</v>
      </c>
      <c r="J83" s="98" t="s">
        <v>695</v>
      </c>
      <c r="K83" s="81">
        <f t="shared" si="18"/>
        <v>0</v>
      </c>
      <c r="L83" s="98" t="s">
        <v>695</v>
      </c>
      <c r="M83" s="81">
        <f t="shared" si="19"/>
        <v>0</v>
      </c>
      <c r="N83" s="98" t="s">
        <v>599</v>
      </c>
      <c r="O83" s="81">
        <f t="shared" si="20"/>
        <v>100</v>
      </c>
      <c r="P83" s="151">
        <f t="shared" si="21"/>
        <v>60</v>
      </c>
    </row>
    <row r="84" spans="1:16" x14ac:dyDescent="0.25">
      <c r="A84" s="97" t="s">
        <v>558</v>
      </c>
      <c r="B84" s="97" t="s">
        <v>696</v>
      </c>
      <c r="C84" s="97" t="s">
        <v>697</v>
      </c>
      <c r="E84" s="98" t="s">
        <v>598</v>
      </c>
      <c r="F84" s="98" t="s">
        <v>599</v>
      </c>
      <c r="G84" s="81">
        <f t="shared" si="16"/>
        <v>100</v>
      </c>
      <c r="H84" s="98" t="s">
        <v>599</v>
      </c>
      <c r="I84" s="81">
        <f t="shared" si="17"/>
        <v>100</v>
      </c>
      <c r="J84" s="98" t="s">
        <v>599</v>
      </c>
      <c r="K84" s="81">
        <f t="shared" si="18"/>
        <v>100</v>
      </c>
      <c r="L84" s="98" t="s">
        <v>599</v>
      </c>
      <c r="M84" s="81">
        <f t="shared" si="19"/>
        <v>100</v>
      </c>
      <c r="N84" s="98" t="s">
        <v>599</v>
      </c>
      <c r="O84" s="81">
        <f t="shared" si="20"/>
        <v>100</v>
      </c>
      <c r="P84" s="81">
        <f t="shared" si="21"/>
        <v>100</v>
      </c>
    </row>
    <row r="85" spans="1:16" x14ac:dyDescent="0.25">
      <c r="A85" s="97" t="s">
        <v>558</v>
      </c>
      <c r="B85" s="97" t="s">
        <v>698</v>
      </c>
      <c r="C85" s="97" t="s">
        <v>699</v>
      </c>
      <c r="E85" s="98" t="s">
        <v>700</v>
      </c>
      <c r="F85" s="98" t="s">
        <v>599</v>
      </c>
      <c r="G85" s="81">
        <f t="shared" si="16"/>
        <v>100</v>
      </c>
      <c r="H85" s="98" t="s">
        <v>599</v>
      </c>
      <c r="I85" s="81">
        <f t="shared" si="17"/>
        <v>100</v>
      </c>
      <c r="J85" s="98" t="s">
        <v>599</v>
      </c>
      <c r="K85" s="81">
        <f t="shared" si="18"/>
        <v>100</v>
      </c>
      <c r="L85" s="98" t="s">
        <v>599</v>
      </c>
      <c r="M85" s="81">
        <f t="shared" si="19"/>
        <v>100</v>
      </c>
      <c r="N85" s="98" t="s">
        <v>599</v>
      </c>
      <c r="O85" s="81">
        <f t="shared" si="20"/>
        <v>100</v>
      </c>
      <c r="P85" s="81">
        <f t="shared" si="21"/>
        <v>100</v>
      </c>
    </row>
    <row r="86" spans="1:16" x14ac:dyDescent="0.25">
      <c r="A86" s="97" t="s">
        <v>558</v>
      </c>
      <c r="B86" s="97" t="s">
        <v>701</v>
      </c>
      <c r="C86" s="97" t="s">
        <v>702</v>
      </c>
      <c r="E86" s="98" t="s">
        <v>703</v>
      </c>
      <c r="F86" s="98" t="s">
        <v>599</v>
      </c>
      <c r="G86" s="81">
        <f t="shared" si="16"/>
        <v>100</v>
      </c>
      <c r="H86" s="98" t="s">
        <v>599</v>
      </c>
      <c r="I86" s="81">
        <f t="shared" si="17"/>
        <v>100</v>
      </c>
      <c r="J86" s="98" t="s">
        <v>599</v>
      </c>
      <c r="K86" s="81">
        <f t="shared" si="18"/>
        <v>100</v>
      </c>
      <c r="L86" s="98" t="s">
        <v>599</v>
      </c>
      <c r="M86" s="81">
        <f t="shared" si="19"/>
        <v>100</v>
      </c>
      <c r="N86" s="98" t="s">
        <v>599</v>
      </c>
      <c r="O86" s="81">
        <f t="shared" si="20"/>
        <v>100</v>
      </c>
      <c r="P86" s="81">
        <f t="shared" si="21"/>
        <v>100</v>
      </c>
    </row>
    <row r="87" spans="1:16" x14ac:dyDescent="0.25">
      <c r="A87" s="97" t="s">
        <v>558</v>
      </c>
      <c r="B87" s="97" t="s">
        <v>704</v>
      </c>
      <c r="C87" s="97" t="s">
        <v>705</v>
      </c>
      <c r="E87" s="98" t="s">
        <v>706</v>
      </c>
      <c r="F87" s="98" t="s">
        <v>655</v>
      </c>
      <c r="G87" s="81">
        <f t="shared" si="16"/>
        <v>98.181818181818187</v>
      </c>
      <c r="H87" s="98" t="s">
        <v>599</v>
      </c>
      <c r="I87" s="81">
        <f t="shared" si="17"/>
        <v>100</v>
      </c>
      <c r="J87" s="98" t="s">
        <v>599</v>
      </c>
      <c r="K87" s="81">
        <f t="shared" si="18"/>
        <v>100</v>
      </c>
      <c r="L87" s="98" t="s">
        <v>599</v>
      </c>
      <c r="M87" s="81">
        <f t="shared" si="19"/>
        <v>100</v>
      </c>
      <c r="N87" s="98" t="s">
        <v>599</v>
      </c>
      <c r="O87" s="81">
        <f t="shared" si="20"/>
        <v>100</v>
      </c>
      <c r="P87" s="81">
        <f t="shared" si="21"/>
        <v>99.63636363636364</v>
      </c>
    </row>
    <row r="88" spans="1:16" x14ac:dyDescent="0.25">
      <c r="A88" s="97" t="s">
        <v>558</v>
      </c>
      <c r="B88" s="97" t="s">
        <v>707</v>
      </c>
      <c r="C88" s="97" t="s">
        <v>708</v>
      </c>
      <c r="E88" s="98" t="s">
        <v>709</v>
      </c>
      <c r="F88" s="98" t="s">
        <v>710</v>
      </c>
      <c r="G88" s="81">
        <f t="shared" si="16"/>
        <v>92.753623188405797</v>
      </c>
      <c r="H88" s="98" t="s">
        <v>599</v>
      </c>
      <c r="I88" s="81">
        <f t="shared" si="17"/>
        <v>100</v>
      </c>
      <c r="J88" s="98" t="s">
        <v>599</v>
      </c>
      <c r="K88" s="81">
        <f t="shared" si="18"/>
        <v>100</v>
      </c>
      <c r="L88" s="98" t="s">
        <v>599</v>
      </c>
      <c r="M88" s="81">
        <f t="shared" si="19"/>
        <v>100</v>
      </c>
      <c r="N88" s="98" t="s">
        <v>599</v>
      </c>
      <c r="O88" s="81">
        <f t="shared" si="20"/>
        <v>100</v>
      </c>
      <c r="P88" s="81">
        <f t="shared" si="21"/>
        <v>98.550724637681157</v>
      </c>
    </row>
    <row r="89" spans="1:16" x14ac:dyDescent="0.25">
      <c r="A89" s="97" t="s">
        <v>558</v>
      </c>
      <c r="B89" s="97" t="s">
        <v>711</v>
      </c>
      <c r="C89" s="97" t="s">
        <v>712</v>
      </c>
      <c r="E89" s="98" t="s">
        <v>713</v>
      </c>
      <c r="F89" s="98" t="s">
        <v>599</v>
      </c>
      <c r="G89" s="81">
        <f t="shared" si="16"/>
        <v>100</v>
      </c>
      <c r="H89" s="98" t="s">
        <v>599</v>
      </c>
      <c r="I89" s="81">
        <f t="shared" si="17"/>
        <v>100</v>
      </c>
      <c r="J89" s="98" t="s">
        <v>713</v>
      </c>
      <c r="K89" s="81">
        <f t="shared" si="18"/>
        <v>0</v>
      </c>
      <c r="L89" s="98" t="s">
        <v>713</v>
      </c>
      <c r="M89" s="81">
        <f t="shared" si="19"/>
        <v>0</v>
      </c>
      <c r="N89" s="98" t="s">
        <v>599</v>
      </c>
      <c r="O89" s="81">
        <f t="shared" si="20"/>
        <v>100</v>
      </c>
      <c r="P89" s="151">
        <f t="shared" si="21"/>
        <v>60</v>
      </c>
    </row>
    <row r="90" spans="1:16" x14ac:dyDescent="0.25">
      <c r="A90" s="97" t="s">
        <v>558</v>
      </c>
      <c r="B90" s="97" t="s">
        <v>714</v>
      </c>
      <c r="C90" s="97" t="s">
        <v>715</v>
      </c>
      <c r="E90" s="98" t="s">
        <v>716</v>
      </c>
      <c r="F90" s="98" t="s">
        <v>599</v>
      </c>
      <c r="G90" s="81">
        <f t="shared" si="16"/>
        <v>100</v>
      </c>
      <c r="H90" s="98" t="s">
        <v>599</v>
      </c>
      <c r="I90" s="81">
        <f t="shared" si="17"/>
        <v>100</v>
      </c>
      <c r="J90" s="98" t="s">
        <v>599</v>
      </c>
      <c r="K90" s="81">
        <f t="shared" si="18"/>
        <v>100</v>
      </c>
      <c r="L90" s="98" t="s">
        <v>599</v>
      </c>
      <c r="M90" s="81">
        <f t="shared" si="19"/>
        <v>100</v>
      </c>
      <c r="N90" s="98" t="s">
        <v>599</v>
      </c>
      <c r="O90" s="81">
        <f t="shared" si="20"/>
        <v>100</v>
      </c>
      <c r="P90" s="81">
        <f t="shared" si="21"/>
        <v>100</v>
      </c>
    </row>
    <row r="91" spans="1:16" x14ac:dyDescent="0.25">
      <c r="A91" s="97" t="s">
        <v>558</v>
      </c>
      <c r="B91" s="97" t="s">
        <v>559</v>
      </c>
      <c r="C91" s="97" t="s">
        <v>560</v>
      </c>
      <c r="E91" s="98" t="s">
        <v>717</v>
      </c>
      <c r="F91" s="98" t="s">
        <v>599</v>
      </c>
      <c r="G91" s="81">
        <f t="shared" si="16"/>
        <v>100</v>
      </c>
      <c r="H91" s="98" t="s">
        <v>599</v>
      </c>
      <c r="I91" s="81">
        <f t="shared" si="17"/>
        <v>100</v>
      </c>
      <c r="J91" s="98" t="s">
        <v>599</v>
      </c>
      <c r="K91" s="81">
        <f t="shared" si="18"/>
        <v>100</v>
      </c>
      <c r="L91" s="98" t="s">
        <v>599</v>
      </c>
      <c r="M91" s="81">
        <f t="shared" si="19"/>
        <v>100</v>
      </c>
      <c r="N91" s="98" t="s">
        <v>599</v>
      </c>
      <c r="O91" s="81">
        <f t="shared" si="20"/>
        <v>100</v>
      </c>
      <c r="P91" s="81">
        <f t="shared" si="21"/>
        <v>100</v>
      </c>
    </row>
    <row r="92" spans="1:16" x14ac:dyDescent="0.25">
      <c r="A92" s="97" t="s">
        <v>558</v>
      </c>
      <c r="B92" s="97" t="s">
        <v>718</v>
      </c>
      <c r="C92" s="97" t="s">
        <v>719</v>
      </c>
      <c r="E92" s="98" t="s">
        <v>720</v>
      </c>
      <c r="F92" s="98" t="s">
        <v>599</v>
      </c>
      <c r="G92" s="81">
        <f t="shared" si="16"/>
        <v>100</v>
      </c>
      <c r="H92" s="98" t="s">
        <v>599</v>
      </c>
      <c r="I92" s="81">
        <f t="shared" si="17"/>
        <v>100</v>
      </c>
      <c r="J92" s="98" t="s">
        <v>599</v>
      </c>
      <c r="K92" s="81">
        <f t="shared" si="18"/>
        <v>100</v>
      </c>
      <c r="L92" s="98" t="s">
        <v>599</v>
      </c>
      <c r="M92" s="81">
        <f t="shared" si="19"/>
        <v>100</v>
      </c>
      <c r="N92" s="98" t="s">
        <v>599</v>
      </c>
      <c r="O92" s="81">
        <f t="shared" si="20"/>
        <v>100</v>
      </c>
      <c r="P92" s="81">
        <f t="shared" si="21"/>
        <v>100</v>
      </c>
    </row>
    <row r="93" spans="1:16" x14ac:dyDescent="0.25">
      <c r="A93" s="97" t="s">
        <v>558</v>
      </c>
      <c r="B93" s="97" t="s">
        <v>721</v>
      </c>
      <c r="C93" s="97" t="s">
        <v>722</v>
      </c>
      <c r="E93" s="98" t="s">
        <v>723</v>
      </c>
      <c r="F93" s="98" t="s">
        <v>602</v>
      </c>
      <c r="G93" s="81">
        <f t="shared" si="16"/>
        <v>98.387096774193552</v>
      </c>
      <c r="H93" s="98" t="s">
        <v>599</v>
      </c>
      <c r="I93" s="81">
        <f t="shared" si="17"/>
        <v>100</v>
      </c>
      <c r="J93" s="98" t="s">
        <v>599</v>
      </c>
      <c r="K93" s="81">
        <f t="shared" si="18"/>
        <v>100</v>
      </c>
      <c r="L93" s="98" t="s">
        <v>599</v>
      </c>
      <c r="M93" s="81">
        <f t="shared" si="19"/>
        <v>100</v>
      </c>
      <c r="N93" s="98" t="s">
        <v>599</v>
      </c>
      <c r="O93" s="81">
        <f t="shared" si="20"/>
        <v>100</v>
      </c>
      <c r="P93" s="81">
        <f t="shared" si="21"/>
        <v>99.677419354838705</v>
      </c>
    </row>
    <row r="94" spans="1:16" x14ac:dyDescent="0.25">
      <c r="A94" s="97" t="s">
        <v>558</v>
      </c>
      <c r="B94" s="97" t="s">
        <v>724</v>
      </c>
      <c r="C94" s="97" t="s">
        <v>725</v>
      </c>
      <c r="E94" s="98" t="s">
        <v>726</v>
      </c>
      <c r="F94" s="98" t="s">
        <v>599</v>
      </c>
      <c r="G94" s="81">
        <f t="shared" si="16"/>
        <v>100</v>
      </c>
      <c r="H94" s="98" t="s">
        <v>599</v>
      </c>
      <c r="I94" s="81">
        <f t="shared" si="17"/>
        <v>100</v>
      </c>
      <c r="J94" s="98" t="s">
        <v>599</v>
      </c>
      <c r="K94" s="81">
        <f t="shared" si="18"/>
        <v>100</v>
      </c>
      <c r="L94" s="98" t="s">
        <v>599</v>
      </c>
      <c r="M94" s="81">
        <f t="shared" si="19"/>
        <v>100</v>
      </c>
      <c r="N94" s="98" t="s">
        <v>599</v>
      </c>
      <c r="O94" s="81">
        <f t="shared" si="20"/>
        <v>100</v>
      </c>
      <c r="P94" s="81">
        <f t="shared" si="21"/>
        <v>100</v>
      </c>
    </row>
    <row r="95" spans="1:16" x14ac:dyDescent="0.25">
      <c r="A95" s="97" t="s">
        <v>558</v>
      </c>
      <c r="B95" s="97" t="s">
        <v>727</v>
      </c>
      <c r="C95" s="97" t="s">
        <v>728</v>
      </c>
      <c r="E95" s="98" t="s">
        <v>729</v>
      </c>
      <c r="F95" s="98" t="s">
        <v>599</v>
      </c>
      <c r="G95" s="81">
        <f t="shared" si="16"/>
        <v>100</v>
      </c>
      <c r="H95" s="98" t="s">
        <v>599</v>
      </c>
      <c r="I95" s="81">
        <f t="shared" si="17"/>
        <v>100</v>
      </c>
      <c r="J95" s="98" t="s">
        <v>599</v>
      </c>
      <c r="K95" s="81">
        <f t="shared" si="18"/>
        <v>100</v>
      </c>
      <c r="L95" s="98" t="s">
        <v>599</v>
      </c>
      <c r="M95" s="81">
        <f t="shared" si="19"/>
        <v>100</v>
      </c>
      <c r="N95" s="98" t="s">
        <v>599</v>
      </c>
      <c r="O95" s="81">
        <f t="shared" si="20"/>
        <v>100</v>
      </c>
      <c r="P95" s="81">
        <f t="shared" si="21"/>
        <v>100</v>
      </c>
    </row>
    <row r="96" spans="1:16" x14ac:dyDescent="0.25">
      <c r="E96" s="98"/>
      <c r="F96" s="98"/>
      <c r="G96" s="81">
        <f>(G82+G83+G84+G85+G86+G87+G88+G89+G90+G91+G92+G93+G94+G95)/14</f>
        <v>99.237324153172693</v>
      </c>
      <c r="H96" s="81"/>
      <c r="I96" s="81">
        <f t="shared" ref="I96:P96" si="22">(I82+I83+I84+I85+I86+I87+I88+I89+I90+I91+I92+I93+I94+I95)/14</f>
        <v>100</v>
      </c>
      <c r="J96" s="81"/>
      <c r="K96" s="81">
        <f t="shared" si="22"/>
        <v>85.714285714285708</v>
      </c>
      <c r="L96" s="81"/>
      <c r="M96" s="81">
        <f t="shared" si="22"/>
        <v>85.714285714285708</v>
      </c>
      <c r="N96" s="81"/>
      <c r="O96" s="81">
        <f t="shared" si="22"/>
        <v>100</v>
      </c>
      <c r="P96" s="82">
        <f t="shared" si="22"/>
        <v>94.133179116348828</v>
      </c>
    </row>
    <row r="97" spans="1:16" x14ac:dyDescent="0.25">
      <c r="E97" s="98"/>
      <c r="F97" s="98"/>
      <c r="G97" s="81"/>
      <c r="H97" s="98"/>
      <c r="I97" s="81"/>
      <c r="J97" s="98"/>
      <c r="K97" s="81"/>
      <c r="L97" s="98"/>
      <c r="M97" s="81"/>
      <c r="N97" s="98"/>
      <c r="O97" s="81"/>
      <c r="P97" s="81"/>
    </row>
    <row r="98" spans="1:16" x14ac:dyDescent="0.25">
      <c r="A98" s="97" t="s">
        <v>558</v>
      </c>
      <c r="B98" s="97" t="s">
        <v>561</v>
      </c>
      <c r="C98" s="97" t="s">
        <v>562</v>
      </c>
      <c r="E98" s="98" t="s">
        <v>730</v>
      </c>
      <c r="F98" s="98" t="s">
        <v>731</v>
      </c>
      <c r="G98" s="81">
        <f>((E98-F98)/E98)*100</f>
        <v>24</v>
      </c>
      <c r="H98" s="98" t="s">
        <v>630</v>
      </c>
      <c r="I98" s="81">
        <f>((E98-H98)/E98)*100</f>
        <v>94</v>
      </c>
      <c r="J98" s="98" t="s">
        <v>630</v>
      </c>
      <c r="K98" s="81">
        <f>((E98-J98)/E98)*100</f>
        <v>94</v>
      </c>
      <c r="L98" s="98" t="s">
        <v>730</v>
      </c>
      <c r="M98" s="81">
        <f>((E98-L98)/E98)*100</f>
        <v>0</v>
      </c>
      <c r="N98" s="98" t="s">
        <v>599</v>
      </c>
      <c r="O98" s="81">
        <f>((E98-N98)/E98)*100</f>
        <v>100</v>
      </c>
      <c r="P98" s="151">
        <f>(G98+I98+K98+M98+O98)/5</f>
        <v>62.4</v>
      </c>
    </row>
    <row r="100" spans="1:16" x14ac:dyDescent="0.25">
      <c r="A100" s="97" t="s">
        <v>558</v>
      </c>
      <c r="B100" s="97" t="s">
        <v>561</v>
      </c>
      <c r="C100" s="97" t="s">
        <v>563</v>
      </c>
      <c r="D100" s="97" t="s">
        <v>732</v>
      </c>
      <c r="E100" s="98" t="s">
        <v>733</v>
      </c>
      <c r="F100" s="98" t="s">
        <v>603</v>
      </c>
      <c r="G100" s="81">
        <f t="shared" si="6"/>
        <v>97.032640949554889</v>
      </c>
      <c r="H100" s="98" t="s">
        <v>630</v>
      </c>
      <c r="I100" s="81">
        <f t="shared" si="7"/>
        <v>99.109792284866472</v>
      </c>
      <c r="J100" s="98" t="s">
        <v>630</v>
      </c>
      <c r="K100" s="81">
        <f t="shared" si="8"/>
        <v>99.109792284866472</v>
      </c>
      <c r="L100" s="98" t="s">
        <v>733</v>
      </c>
      <c r="M100" s="81">
        <f t="shared" si="9"/>
        <v>0</v>
      </c>
      <c r="N100" s="98" t="s">
        <v>599</v>
      </c>
      <c r="O100" s="81">
        <f t="shared" si="10"/>
        <v>100</v>
      </c>
      <c r="P100" s="81">
        <f t="shared" si="11"/>
        <v>79.05044510385757</v>
      </c>
    </row>
    <row r="101" spans="1:16" x14ac:dyDescent="0.25">
      <c r="A101" s="97" t="s">
        <v>558</v>
      </c>
      <c r="B101" s="97" t="s">
        <v>561</v>
      </c>
      <c r="C101" s="97" t="s">
        <v>563</v>
      </c>
      <c r="D101" s="97" t="s">
        <v>564</v>
      </c>
      <c r="E101" s="98" t="s">
        <v>734</v>
      </c>
      <c r="F101" s="98" t="s">
        <v>735</v>
      </c>
      <c r="G101" s="81">
        <f>((E101-F101)/E101)*100</f>
        <v>98.151020783762107</v>
      </c>
      <c r="H101" s="98" t="s">
        <v>736</v>
      </c>
      <c r="I101" s="81">
        <f>((E101-H101)/E101)*100</f>
        <v>98.85432962179074</v>
      </c>
      <c r="J101" s="98" t="s">
        <v>737</v>
      </c>
      <c r="K101" s="81">
        <f>((E101-J101)/E101)*100</f>
        <v>98.840526364221958</v>
      </c>
      <c r="L101" s="98" t="s">
        <v>734</v>
      </c>
      <c r="M101" s="81">
        <f>((E101-L101)/E101)*100</f>
        <v>0</v>
      </c>
      <c r="N101" s="98" t="s">
        <v>599</v>
      </c>
      <c r="O101" s="81">
        <f>((E101-N101)/E101)*100</f>
        <v>100</v>
      </c>
      <c r="P101" s="81">
        <f>(G101+I101+K101+M101+O101)/5</f>
        <v>79.169175353954955</v>
      </c>
    </row>
    <row r="102" spans="1:16" x14ac:dyDescent="0.25">
      <c r="A102" s="97" t="s">
        <v>558</v>
      </c>
      <c r="B102" s="97" t="s">
        <v>561</v>
      </c>
      <c r="C102" s="97" t="s">
        <v>563</v>
      </c>
      <c r="D102" s="97" t="s">
        <v>738</v>
      </c>
      <c r="E102" s="98" t="s">
        <v>739</v>
      </c>
      <c r="F102" s="98" t="s">
        <v>740</v>
      </c>
      <c r="G102" s="81">
        <f>((E102-F102)/E102)*100</f>
        <v>99.125683060109296</v>
      </c>
      <c r="H102" s="98" t="s">
        <v>741</v>
      </c>
      <c r="I102" s="81">
        <f>((E102-H102)/E102)*100</f>
        <v>91.038251366120221</v>
      </c>
      <c r="J102" s="98" t="s">
        <v>741</v>
      </c>
      <c r="K102" s="81">
        <f>((E102-J102)/E102)*100</f>
        <v>91.038251366120221</v>
      </c>
      <c r="L102" s="98" t="s">
        <v>739</v>
      </c>
      <c r="M102" s="81">
        <f>((E102-L102)/E102)*100</f>
        <v>0</v>
      </c>
      <c r="N102" s="98" t="s">
        <v>599</v>
      </c>
      <c r="O102" s="81">
        <f>((E102-N102)/E102)*100</f>
        <v>100</v>
      </c>
      <c r="P102" s="81">
        <f>(G102+I102+K102+M102+O102)/5</f>
        <v>76.240437158469945</v>
      </c>
    </row>
    <row r="103" spans="1:16" x14ac:dyDescent="0.25">
      <c r="E103" s="98"/>
      <c r="F103" s="98"/>
      <c r="G103" s="81">
        <f>(G100+G101+G102)/3</f>
        <v>98.103114931142102</v>
      </c>
      <c r="H103" s="81"/>
      <c r="I103" s="81">
        <f t="shared" ref="I103:P103" si="23">(I100+I101+I102)/3</f>
        <v>96.334124424259144</v>
      </c>
      <c r="J103" s="81"/>
      <c r="K103" s="81">
        <f t="shared" si="23"/>
        <v>96.329523338402893</v>
      </c>
      <c r="L103" s="81"/>
      <c r="M103" s="81">
        <f t="shared" si="23"/>
        <v>0</v>
      </c>
      <c r="N103" s="81"/>
      <c r="O103" s="81">
        <f t="shared" si="23"/>
        <v>100</v>
      </c>
      <c r="P103" s="151">
        <f t="shared" si="23"/>
        <v>78.153352538760828</v>
      </c>
    </row>
    <row r="104" spans="1:16" x14ac:dyDescent="0.25">
      <c r="E104" s="98"/>
      <c r="F104" s="98"/>
      <c r="G104" s="81"/>
      <c r="H104" s="98"/>
      <c r="I104" s="81"/>
      <c r="J104" s="98"/>
      <c r="K104" s="81"/>
      <c r="L104" s="98"/>
      <c r="M104" s="81"/>
      <c r="N104" s="98"/>
      <c r="O104" s="81"/>
      <c r="P104" s="81"/>
    </row>
    <row r="105" spans="1:16" x14ac:dyDescent="0.25">
      <c r="A105" s="97" t="s">
        <v>558</v>
      </c>
      <c r="B105" s="97" t="s">
        <v>561</v>
      </c>
      <c r="C105" s="97" t="s">
        <v>742</v>
      </c>
      <c r="E105" s="98" t="s">
        <v>743</v>
      </c>
      <c r="F105" s="98" t="s">
        <v>744</v>
      </c>
      <c r="G105" s="81">
        <f>((E105-F105)/E105)*100</f>
        <v>91.805578033122941</v>
      </c>
      <c r="H105" s="98" t="s">
        <v>745</v>
      </c>
      <c r="I105" s="81">
        <f>((E105-H105)/E105)*100</f>
        <v>99.514484544424661</v>
      </c>
      <c r="J105" s="98" t="s">
        <v>743</v>
      </c>
      <c r="K105" s="81">
        <f>((E105-J105)/E105)*100</f>
        <v>0</v>
      </c>
      <c r="L105" s="98" t="s">
        <v>743</v>
      </c>
      <c r="M105" s="81">
        <f>((E105-L105)/E105)*100</f>
        <v>0</v>
      </c>
      <c r="N105" s="98" t="s">
        <v>599</v>
      </c>
      <c r="O105" s="81">
        <f>((E105-N105)/E105)*100</f>
        <v>100</v>
      </c>
      <c r="P105" s="151">
        <f>(G105+I105+K105+M105+O105)/5</f>
        <v>58.264012515509521</v>
      </c>
    </row>
    <row r="106" spans="1:16" x14ac:dyDescent="0.25">
      <c r="E106" s="98"/>
      <c r="F106" s="98"/>
      <c r="G106" s="81"/>
      <c r="H106" s="98"/>
      <c r="I106" s="81"/>
      <c r="J106" s="98"/>
      <c r="K106" s="81"/>
      <c r="L106" s="98"/>
      <c r="M106" s="81"/>
      <c r="N106" s="98"/>
      <c r="O106" s="81"/>
      <c r="P106" s="81"/>
    </row>
    <row r="107" spans="1:16" x14ac:dyDescent="0.25">
      <c r="A107" s="97" t="s">
        <v>558</v>
      </c>
      <c r="B107" s="97" t="s">
        <v>561</v>
      </c>
      <c r="C107" s="97" t="s">
        <v>566</v>
      </c>
      <c r="E107" s="98" t="s">
        <v>630</v>
      </c>
      <c r="F107" s="98" t="s">
        <v>599</v>
      </c>
      <c r="G107" s="81">
        <f t="shared" si="6"/>
        <v>100</v>
      </c>
      <c r="H107" s="98" t="s">
        <v>599</v>
      </c>
      <c r="I107" s="81">
        <f t="shared" si="7"/>
        <v>100</v>
      </c>
      <c r="J107" s="98" t="s">
        <v>599</v>
      </c>
      <c r="K107" s="81">
        <f t="shared" si="8"/>
        <v>100</v>
      </c>
      <c r="L107" s="98" t="s">
        <v>630</v>
      </c>
      <c r="M107" s="81">
        <f t="shared" si="9"/>
        <v>0</v>
      </c>
      <c r="N107" s="98" t="s">
        <v>599</v>
      </c>
      <c r="O107" s="81">
        <f t="shared" si="10"/>
        <v>100</v>
      </c>
      <c r="P107" s="82">
        <f t="shared" si="11"/>
        <v>80</v>
      </c>
    </row>
    <row r="109" spans="1:16" x14ac:dyDescent="0.25">
      <c r="A109" s="97" t="s">
        <v>558</v>
      </c>
      <c r="B109" s="97" t="s">
        <v>746</v>
      </c>
      <c r="C109" s="97" t="s">
        <v>747</v>
      </c>
      <c r="E109" s="98" t="s">
        <v>748</v>
      </c>
      <c r="F109" s="98" t="s">
        <v>599</v>
      </c>
      <c r="G109" s="81">
        <f>((E109-F109)/E109)*100</f>
        <v>100</v>
      </c>
      <c r="H109" s="98" t="s">
        <v>599</v>
      </c>
      <c r="I109" s="81">
        <f>((E109-H109)/E109)*100</f>
        <v>100</v>
      </c>
      <c r="J109" s="98" t="s">
        <v>599</v>
      </c>
      <c r="K109" s="81">
        <f>((E109-J109)/E109)*100</f>
        <v>100</v>
      </c>
      <c r="L109" s="98" t="s">
        <v>599</v>
      </c>
      <c r="M109" s="81">
        <f>((E109-L109)/E109)*100</f>
        <v>100</v>
      </c>
      <c r="N109" s="98" t="s">
        <v>599</v>
      </c>
      <c r="O109" s="81">
        <f>((E109-N109)/E109)*100</f>
        <v>100</v>
      </c>
      <c r="P109" s="82">
        <f>(G109+I109+K109+M109+O109)/5</f>
        <v>100</v>
      </c>
    </row>
    <row r="110" spans="1:16" x14ac:dyDescent="0.25">
      <c r="E110" s="98"/>
      <c r="F110" s="98"/>
      <c r="G110" s="81"/>
      <c r="H110" s="98"/>
      <c r="I110" s="81"/>
      <c r="J110" s="98"/>
      <c r="K110" s="81"/>
      <c r="L110" s="98"/>
      <c r="M110" s="81"/>
      <c r="N110" s="98"/>
      <c r="O110" s="81"/>
      <c r="P110" s="81"/>
    </row>
    <row r="111" spans="1:16" s="99" customFormat="1" x14ac:dyDescent="0.25">
      <c r="E111" s="100"/>
      <c r="F111" s="100"/>
      <c r="G111" s="101"/>
      <c r="H111" s="100"/>
      <c r="I111" s="101"/>
      <c r="J111" s="100"/>
      <c r="K111" s="101"/>
      <c r="L111" s="100"/>
      <c r="M111" s="101"/>
      <c r="N111" s="100"/>
      <c r="O111" s="101"/>
      <c r="P111" s="101"/>
    </row>
    <row r="112" spans="1:16" x14ac:dyDescent="0.25">
      <c r="E112" s="98"/>
      <c r="F112" s="98"/>
      <c r="G112" s="81"/>
      <c r="H112" s="98"/>
      <c r="I112" s="81"/>
      <c r="J112" s="98"/>
      <c r="K112" s="81"/>
      <c r="L112" s="98"/>
      <c r="M112" s="81"/>
      <c r="N112" s="98"/>
      <c r="O112" s="81"/>
      <c r="P112" s="81"/>
    </row>
    <row r="113" spans="1:16" x14ac:dyDescent="0.25">
      <c r="A113" s="97" t="s">
        <v>570</v>
      </c>
      <c r="B113" s="97" t="s">
        <v>571</v>
      </c>
      <c r="C113" s="97" t="s">
        <v>749</v>
      </c>
      <c r="D113" s="97" t="s">
        <v>750</v>
      </c>
      <c r="E113" s="98" t="s">
        <v>751</v>
      </c>
      <c r="F113" s="98" t="s">
        <v>752</v>
      </c>
      <c r="G113" s="81">
        <f t="shared" si="6"/>
        <v>99.711834435784922</v>
      </c>
      <c r="H113" s="98" t="s">
        <v>599</v>
      </c>
      <c r="I113" s="81">
        <f t="shared" si="7"/>
        <v>100</v>
      </c>
      <c r="J113" s="98" t="s">
        <v>599</v>
      </c>
      <c r="K113" s="81">
        <f t="shared" si="8"/>
        <v>100</v>
      </c>
      <c r="L113" s="98" t="s">
        <v>599</v>
      </c>
      <c r="M113" s="81">
        <f t="shared" si="9"/>
        <v>100</v>
      </c>
      <c r="N113" s="98" t="s">
        <v>599</v>
      </c>
      <c r="O113" s="81">
        <f t="shared" si="10"/>
        <v>100</v>
      </c>
      <c r="P113" s="81">
        <f t="shared" si="11"/>
        <v>99.942366887156979</v>
      </c>
    </row>
    <row r="114" spans="1:16" x14ac:dyDescent="0.25">
      <c r="A114" s="97" t="s">
        <v>570</v>
      </c>
      <c r="B114" s="97" t="s">
        <v>571</v>
      </c>
      <c r="C114" s="97" t="s">
        <v>749</v>
      </c>
      <c r="D114" s="97" t="s">
        <v>753</v>
      </c>
      <c r="E114" s="98" t="s">
        <v>754</v>
      </c>
      <c r="F114" s="98" t="s">
        <v>755</v>
      </c>
      <c r="G114" s="81">
        <f t="shared" si="6"/>
        <v>99.031101475860922</v>
      </c>
      <c r="H114" s="98" t="s">
        <v>599</v>
      </c>
      <c r="I114" s="81">
        <f t="shared" si="7"/>
        <v>100</v>
      </c>
      <c r="J114" s="98" t="s">
        <v>599</v>
      </c>
      <c r="K114" s="81">
        <f t="shared" si="8"/>
        <v>100</v>
      </c>
      <c r="L114" s="98" t="s">
        <v>756</v>
      </c>
      <c r="M114" s="81">
        <f t="shared" si="9"/>
        <v>99.90661219044442</v>
      </c>
      <c r="N114" s="98" t="s">
        <v>599</v>
      </c>
      <c r="O114" s="81">
        <f t="shared" si="10"/>
        <v>100</v>
      </c>
      <c r="P114" s="81">
        <f t="shared" si="11"/>
        <v>99.787542733261063</v>
      </c>
    </row>
    <row r="115" spans="1:16" x14ac:dyDescent="0.25">
      <c r="A115" s="97" t="s">
        <v>570</v>
      </c>
      <c r="B115" s="97" t="s">
        <v>571</v>
      </c>
      <c r="C115" s="97" t="s">
        <v>749</v>
      </c>
      <c r="D115" s="97" t="s">
        <v>757</v>
      </c>
      <c r="E115" s="98" t="s">
        <v>758</v>
      </c>
      <c r="F115" s="98" t="s">
        <v>599</v>
      </c>
      <c r="G115" s="81">
        <f t="shared" ref="G115" si="24">((E115-F115)/E115)*100</f>
        <v>100</v>
      </c>
      <c r="H115" s="98" t="s">
        <v>599</v>
      </c>
      <c r="I115" s="81">
        <f t="shared" ref="I115" si="25">((E115-H115)/E115)*100</f>
        <v>100</v>
      </c>
      <c r="J115" s="98" t="s">
        <v>599</v>
      </c>
      <c r="K115" s="81">
        <f t="shared" ref="K115" si="26">((E115-J115)/E115)*100</f>
        <v>100</v>
      </c>
      <c r="L115" s="98" t="s">
        <v>599</v>
      </c>
      <c r="M115" s="81">
        <f t="shared" ref="M115" si="27">((E115-L115)/E115)*100</f>
        <v>100</v>
      </c>
      <c r="N115" s="98" t="s">
        <v>599</v>
      </c>
      <c r="O115" s="81">
        <f t="shared" ref="O115" si="28">((E115-N115)/E115)*100</f>
        <v>100</v>
      </c>
      <c r="P115" s="81">
        <f t="shared" ref="P115" si="29">(G115+I115+K115+M115+O115)/5</f>
        <v>100</v>
      </c>
    </row>
    <row r="116" spans="1:16" x14ac:dyDescent="0.25">
      <c r="E116" s="98"/>
      <c r="F116" s="98"/>
      <c r="G116" s="81">
        <f>(G113+G114+G115)/3</f>
        <v>99.580978637215296</v>
      </c>
      <c r="H116" s="81"/>
      <c r="I116" s="81">
        <f t="shared" ref="I116:P116" si="30">(I113+I114+I115)/3</f>
        <v>100</v>
      </c>
      <c r="J116" s="81"/>
      <c r="K116" s="81">
        <f t="shared" si="30"/>
        <v>100</v>
      </c>
      <c r="L116" s="81"/>
      <c r="M116" s="81">
        <f t="shared" si="30"/>
        <v>99.96887073014814</v>
      </c>
      <c r="N116" s="81"/>
      <c r="O116" s="81">
        <f t="shared" si="30"/>
        <v>100</v>
      </c>
      <c r="P116" s="82">
        <f t="shared" si="30"/>
        <v>99.909969873472676</v>
      </c>
    </row>
    <row r="117" spans="1:16" x14ac:dyDescent="0.25">
      <c r="E117" s="98"/>
      <c r="F117" s="98"/>
      <c r="G117" s="81"/>
      <c r="H117" s="98"/>
      <c r="I117" s="81"/>
      <c r="J117" s="98"/>
      <c r="K117" s="81"/>
      <c r="L117" s="98"/>
      <c r="M117" s="81"/>
      <c r="N117" s="98"/>
      <c r="O117" s="81"/>
      <c r="P117" s="81"/>
    </row>
    <row r="118" spans="1:16" x14ac:dyDescent="0.25">
      <c r="A118" s="97" t="s">
        <v>570</v>
      </c>
      <c r="B118" s="97" t="s">
        <v>571</v>
      </c>
      <c r="C118" s="97" t="s">
        <v>582</v>
      </c>
      <c r="D118" s="97" t="s">
        <v>583</v>
      </c>
      <c r="E118" s="98" t="s">
        <v>700</v>
      </c>
      <c r="F118" s="98" t="s">
        <v>759</v>
      </c>
      <c r="G118" s="81">
        <f>((E118-F118)/E118)*100</f>
        <v>94.444444444444443</v>
      </c>
      <c r="H118" s="98" t="s">
        <v>599</v>
      </c>
      <c r="I118" s="81">
        <f>((E118-H118)/E118)*100</f>
        <v>100</v>
      </c>
      <c r="J118" s="98" t="s">
        <v>599</v>
      </c>
      <c r="K118" s="81">
        <f>((E118-J118)/E118)*100</f>
        <v>100</v>
      </c>
      <c r="L118" s="98" t="s">
        <v>599</v>
      </c>
      <c r="M118" s="81">
        <f>((E118-L118)/E118)*100</f>
        <v>100</v>
      </c>
      <c r="N118" s="98" t="s">
        <v>599</v>
      </c>
      <c r="O118" s="81">
        <f>((E118-N118)/E118)*100</f>
        <v>100</v>
      </c>
      <c r="P118" s="82">
        <f>(G118+I118+K118+M118+O118)/5</f>
        <v>98.888888888888886</v>
      </c>
    </row>
    <row r="119" spans="1:16" x14ac:dyDescent="0.25">
      <c r="E119" s="98"/>
      <c r="F119" s="98"/>
      <c r="G119" s="81"/>
      <c r="H119" s="98"/>
      <c r="I119" s="81"/>
      <c r="J119" s="98"/>
      <c r="K119" s="81"/>
      <c r="L119" s="98"/>
      <c r="M119" s="81"/>
      <c r="N119" s="98"/>
      <c r="O119" s="81"/>
      <c r="P119" s="81"/>
    </row>
    <row r="120" spans="1:16" s="99" customFormat="1" x14ac:dyDescent="0.25">
      <c r="E120" s="100"/>
      <c r="F120" s="100"/>
      <c r="G120" s="101"/>
      <c r="H120" s="100"/>
      <c r="I120" s="101"/>
      <c r="J120" s="100"/>
      <c r="K120" s="101"/>
      <c r="L120" s="100"/>
      <c r="M120" s="101"/>
      <c r="N120" s="100"/>
      <c r="O120" s="101"/>
      <c r="P120" s="101"/>
    </row>
    <row r="121" spans="1:16" x14ac:dyDescent="0.25">
      <c r="E121" s="98"/>
      <c r="F121" s="98"/>
      <c r="G121" s="81"/>
      <c r="H121" s="98"/>
      <c r="I121" s="81"/>
      <c r="J121" s="98"/>
      <c r="K121" s="81"/>
      <c r="L121" s="98"/>
      <c r="M121" s="81"/>
      <c r="N121" s="98"/>
      <c r="O121" s="81"/>
      <c r="P121" s="81"/>
    </row>
    <row r="122" spans="1:16" x14ac:dyDescent="0.25">
      <c r="A122" s="97" t="s">
        <v>899</v>
      </c>
      <c r="E122" s="98"/>
      <c r="F122" s="98"/>
      <c r="G122" s="81"/>
      <c r="H122" s="98"/>
      <c r="I122" s="81"/>
      <c r="J122" s="98"/>
      <c r="K122" s="81"/>
      <c r="L122" s="98"/>
      <c r="M122" s="81"/>
      <c r="N122" s="98"/>
      <c r="O122" s="81"/>
      <c r="P122" s="81"/>
    </row>
    <row r="124" spans="1:16" x14ac:dyDescent="0.25">
      <c r="A124" s="66"/>
      <c r="B124" s="67" t="s">
        <v>468</v>
      </c>
    </row>
    <row r="125" spans="1:16" x14ac:dyDescent="0.25">
      <c r="A125" s="72"/>
      <c r="B125" s="67" t="s">
        <v>469</v>
      </c>
    </row>
  </sheetData>
  <mergeCells count="2">
    <mergeCell ref="D1:P1"/>
    <mergeCell ref="A2:P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zoomScale="50" zoomScaleNormal="50" workbookViewId="0">
      <selection activeCell="A3" sqref="A3"/>
    </sheetView>
  </sheetViews>
  <sheetFormatPr baseColWidth="10" defaultColWidth="11.42578125" defaultRowHeight="15" x14ac:dyDescent="0.25"/>
  <cols>
    <col min="1" max="1" width="12.85546875" style="97" customWidth="1"/>
    <col min="2" max="2" width="23.7109375" style="97" customWidth="1"/>
    <col min="3" max="3" width="45" style="97" customWidth="1"/>
    <col min="4" max="4" width="33.5703125" style="97" customWidth="1"/>
    <col min="5" max="5" width="13.5703125" style="97" bestFit="1" customWidth="1"/>
    <col min="6" max="6" width="8.85546875" style="97" bestFit="1" customWidth="1"/>
    <col min="7" max="7" width="8.85546875" style="97" customWidth="1"/>
    <col min="8" max="8" width="13.5703125" style="97" bestFit="1" customWidth="1"/>
    <col min="9" max="9" width="13.5703125" style="97" customWidth="1"/>
    <col min="10" max="10" width="13.28515625" style="97" bestFit="1" customWidth="1"/>
    <col min="11" max="11" width="13.28515625" style="97" customWidth="1"/>
    <col min="12" max="12" width="12.5703125" style="97" bestFit="1" customWidth="1"/>
    <col min="13" max="13" width="12.5703125" style="97" customWidth="1"/>
    <col min="14" max="14" width="11.7109375" style="97" bestFit="1" customWidth="1"/>
    <col min="15" max="15" width="11.7109375" style="97" customWidth="1"/>
    <col min="16" max="16" width="12" style="97" bestFit="1" customWidth="1"/>
    <col min="17" max="16384" width="11.42578125" style="97"/>
  </cols>
  <sheetData>
    <row r="1" spans="1:18" s="1" customFormat="1" ht="86.25" customHeight="1" x14ac:dyDescent="0.25">
      <c r="A1" s="75"/>
      <c r="B1" s="75"/>
      <c r="C1" s="75"/>
      <c r="D1" s="160" t="s">
        <v>351</v>
      </c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</row>
    <row r="2" spans="1:18" s="1" customFormat="1" ht="19.5" customHeight="1" x14ac:dyDescent="0.25">
      <c r="A2" s="166" t="s">
        <v>760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3" spans="1:18" s="80" customFormat="1" ht="54.95" customHeight="1" x14ac:dyDescent="0.2">
      <c r="A3" s="76" t="s">
        <v>473</v>
      </c>
      <c r="B3" s="77" t="s">
        <v>474</v>
      </c>
      <c r="C3" s="77" t="s">
        <v>338</v>
      </c>
      <c r="D3" s="77" t="s">
        <v>475</v>
      </c>
      <c r="E3" s="78" t="s">
        <v>476</v>
      </c>
      <c r="F3" s="78" t="s">
        <v>477</v>
      </c>
      <c r="G3" s="79" t="s">
        <v>478</v>
      </c>
      <c r="H3" s="78" t="s">
        <v>479</v>
      </c>
      <c r="I3" s="79" t="s">
        <v>480</v>
      </c>
      <c r="J3" s="78" t="s">
        <v>481</v>
      </c>
      <c r="K3" s="79" t="s">
        <v>482</v>
      </c>
      <c r="L3" s="78" t="s">
        <v>483</v>
      </c>
      <c r="M3" s="79" t="s">
        <v>484</v>
      </c>
      <c r="N3" s="78" t="s">
        <v>485</v>
      </c>
      <c r="O3" s="79" t="s">
        <v>486</v>
      </c>
      <c r="P3" s="78" t="s">
        <v>487</v>
      </c>
      <c r="Q3" s="79" t="s">
        <v>488</v>
      </c>
      <c r="R3" s="79" t="s">
        <v>489</v>
      </c>
    </row>
    <row r="4" spans="1:18" s="96" customFormat="1" x14ac:dyDescent="0.25"/>
    <row r="5" spans="1:18" x14ac:dyDescent="0.25">
      <c r="A5" s="97" t="s">
        <v>493</v>
      </c>
      <c r="B5" s="97" t="s">
        <v>494</v>
      </c>
      <c r="C5" s="97" t="s">
        <v>495</v>
      </c>
      <c r="D5" s="97" t="s">
        <v>496</v>
      </c>
      <c r="E5" s="103" t="s">
        <v>761</v>
      </c>
      <c r="F5" s="103" t="s">
        <v>599</v>
      </c>
      <c r="G5" s="81">
        <f>((E5-F5)/E5)*100</f>
        <v>100</v>
      </c>
      <c r="H5" s="103" t="s">
        <v>599</v>
      </c>
      <c r="I5" s="81">
        <f>((E5-H5)/E5)*100</f>
        <v>100</v>
      </c>
      <c r="J5" s="103" t="s">
        <v>599</v>
      </c>
      <c r="K5" s="81">
        <f>((E5-J5)/E5)*100</f>
        <v>100</v>
      </c>
      <c r="L5" s="103" t="s">
        <v>599</v>
      </c>
      <c r="M5" s="81">
        <f>((E5-L5)/E5)*100</f>
        <v>100</v>
      </c>
      <c r="N5" s="103" t="s">
        <v>599</v>
      </c>
      <c r="O5" s="81">
        <f>((E5-N5)/E5)*100</f>
        <v>100</v>
      </c>
      <c r="P5" s="104" t="s">
        <v>497</v>
      </c>
      <c r="Q5" s="104" t="s">
        <v>497</v>
      </c>
      <c r="R5" s="87">
        <f>(G5+I5+K5+M5+O5)/5</f>
        <v>100</v>
      </c>
    </row>
    <row r="6" spans="1:18" s="96" customFormat="1" x14ac:dyDescent="0.25"/>
    <row r="7" spans="1:18" x14ac:dyDescent="0.25">
      <c r="A7" s="97" t="s">
        <v>493</v>
      </c>
      <c r="B7" s="97" t="s">
        <v>494</v>
      </c>
      <c r="C7" s="97" t="s">
        <v>498</v>
      </c>
      <c r="D7" s="97" t="s">
        <v>499</v>
      </c>
      <c r="E7" s="103" t="s">
        <v>692</v>
      </c>
      <c r="F7" s="103" t="s">
        <v>599</v>
      </c>
      <c r="G7" s="81">
        <f t="shared" ref="G7:G9" si="0">((E7-F7)/E7)*100</f>
        <v>100</v>
      </c>
      <c r="H7" s="103" t="s">
        <v>599</v>
      </c>
      <c r="I7" s="81">
        <f t="shared" ref="I7:I9" si="1">((E7-H7)/E7)*100</f>
        <v>100</v>
      </c>
      <c r="J7" s="103" t="s">
        <v>599</v>
      </c>
      <c r="K7" s="81">
        <f t="shared" ref="K7:K9" si="2">((E7-J7)/E7)*100</f>
        <v>100</v>
      </c>
      <c r="L7" s="103" t="s">
        <v>599</v>
      </c>
      <c r="M7" s="81">
        <f t="shared" ref="M7:M9" si="3">((E7-L7)/E7)*100</f>
        <v>100</v>
      </c>
      <c r="N7" s="103" t="s">
        <v>599</v>
      </c>
      <c r="O7" s="81">
        <f t="shared" ref="O7:O9" si="4">((E7-N7)/E7)*100</f>
        <v>100</v>
      </c>
      <c r="P7" s="104" t="s">
        <v>497</v>
      </c>
      <c r="Q7" s="104" t="s">
        <v>497</v>
      </c>
      <c r="R7" s="89">
        <f>(G7+I7+K7+M7+O7)/5</f>
        <v>100</v>
      </c>
    </row>
    <row r="8" spans="1:18" x14ac:dyDescent="0.25">
      <c r="A8" s="97" t="s">
        <v>493</v>
      </c>
      <c r="B8" s="97" t="s">
        <v>494</v>
      </c>
      <c r="C8" s="97" t="s">
        <v>500</v>
      </c>
      <c r="D8" s="97" t="s">
        <v>501</v>
      </c>
      <c r="E8" s="103" t="s">
        <v>762</v>
      </c>
      <c r="F8" s="103" t="s">
        <v>599</v>
      </c>
      <c r="G8" s="81">
        <f t="shared" si="0"/>
        <v>100</v>
      </c>
      <c r="H8" s="103" t="s">
        <v>599</v>
      </c>
      <c r="I8" s="81">
        <f t="shared" si="1"/>
        <v>100</v>
      </c>
      <c r="J8" s="103" t="s">
        <v>599</v>
      </c>
      <c r="K8" s="81">
        <f t="shared" si="2"/>
        <v>100</v>
      </c>
      <c r="L8" s="103" t="s">
        <v>599</v>
      </c>
      <c r="M8" s="81">
        <f t="shared" si="3"/>
        <v>100</v>
      </c>
      <c r="N8" s="103" t="s">
        <v>599</v>
      </c>
      <c r="O8" s="81">
        <f t="shared" si="4"/>
        <v>100</v>
      </c>
      <c r="P8" s="104" t="s">
        <v>497</v>
      </c>
      <c r="Q8" s="104" t="s">
        <v>497</v>
      </c>
      <c r="R8" s="89">
        <f t="shared" ref="R8:R10" si="5">(G8+I8+K8+M8+O8)/5</f>
        <v>100</v>
      </c>
    </row>
    <row r="9" spans="1:18" x14ac:dyDescent="0.25">
      <c r="A9" s="97" t="s">
        <v>493</v>
      </c>
      <c r="B9" s="97" t="s">
        <v>494</v>
      </c>
      <c r="C9" s="97" t="s">
        <v>500</v>
      </c>
      <c r="D9" s="97" t="s">
        <v>502</v>
      </c>
      <c r="E9" s="103" t="s">
        <v>655</v>
      </c>
      <c r="F9" s="103" t="s">
        <v>599</v>
      </c>
      <c r="G9" s="81">
        <f t="shared" si="0"/>
        <v>100</v>
      </c>
      <c r="H9" s="103" t="s">
        <v>599</v>
      </c>
      <c r="I9" s="81">
        <f t="shared" si="1"/>
        <v>100</v>
      </c>
      <c r="J9" s="103" t="s">
        <v>599</v>
      </c>
      <c r="K9" s="81">
        <f t="shared" si="2"/>
        <v>100</v>
      </c>
      <c r="L9" s="103" t="s">
        <v>599</v>
      </c>
      <c r="M9" s="81">
        <f t="shared" si="3"/>
        <v>100</v>
      </c>
      <c r="N9" s="103" t="s">
        <v>599</v>
      </c>
      <c r="O9" s="81">
        <f t="shared" si="4"/>
        <v>100</v>
      </c>
      <c r="P9" s="104" t="s">
        <v>497</v>
      </c>
      <c r="Q9" s="104" t="s">
        <v>497</v>
      </c>
      <c r="R9" s="89">
        <f t="shared" si="5"/>
        <v>100</v>
      </c>
    </row>
    <row r="10" spans="1:18" x14ac:dyDescent="0.25">
      <c r="E10" s="103"/>
      <c r="F10" s="103"/>
      <c r="G10" s="81">
        <f>(G7+G8+G9)/3</f>
        <v>100</v>
      </c>
      <c r="H10" s="81"/>
      <c r="I10" s="81">
        <f>(I7+I8+I9)/3</f>
        <v>100</v>
      </c>
      <c r="J10" s="81"/>
      <c r="K10" s="81">
        <f>(K7+K8+K9)/3</f>
        <v>100</v>
      </c>
      <c r="L10" s="81"/>
      <c r="M10" s="81">
        <f>(M7+M8+M9)/3</f>
        <v>100</v>
      </c>
      <c r="N10" s="81"/>
      <c r="O10" s="81">
        <f>(O7+O8+O9)/3</f>
        <v>100</v>
      </c>
      <c r="P10" s="81"/>
      <c r="Q10" s="104" t="s">
        <v>497</v>
      </c>
      <c r="R10" s="89">
        <f t="shared" si="5"/>
        <v>100</v>
      </c>
    </row>
    <row r="11" spans="1:18" x14ac:dyDescent="0.25">
      <c r="E11" s="103"/>
      <c r="F11" s="103"/>
      <c r="G11" s="81"/>
      <c r="H11" s="103"/>
      <c r="I11" s="81"/>
      <c r="J11" s="103"/>
      <c r="K11" s="81"/>
      <c r="L11" s="103"/>
      <c r="M11" s="81"/>
      <c r="N11" s="103"/>
      <c r="O11" s="81"/>
      <c r="P11" s="103"/>
      <c r="Q11" s="81"/>
      <c r="R11" s="81"/>
    </row>
    <row r="12" spans="1:18" x14ac:dyDescent="0.25">
      <c r="A12" s="97" t="s">
        <v>493</v>
      </c>
      <c r="B12" s="97" t="s">
        <v>503</v>
      </c>
      <c r="C12" s="97" t="s">
        <v>504</v>
      </c>
      <c r="D12" s="97" t="s">
        <v>505</v>
      </c>
      <c r="E12" s="103" t="s">
        <v>606</v>
      </c>
      <c r="F12" s="103" t="s">
        <v>599</v>
      </c>
      <c r="G12" s="81">
        <f>((E12-F12)/E12)*100</f>
        <v>100</v>
      </c>
      <c r="H12" s="103" t="s">
        <v>599</v>
      </c>
      <c r="I12" s="81">
        <f>((E12-H12)/E12)*100</f>
        <v>100</v>
      </c>
      <c r="J12" s="103" t="s">
        <v>599</v>
      </c>
      <c r="K12" s="81">
        <f>((E12-J12)/E12)*100</f>
        <v>100</v>
      </c>
      <c r="L12" s="103" t="s">
        <v>599</v>
      </c>
      <c r="M12" s="81">
        <f>((E12-L12)/E12)*100</f>
        <v>100</v>
      </c>
      <c r="N12" s="103" t="s">
        <v>599</v>
      </c>
      <c r="O12" s="81">
        <f>((E12-N12)/E12)*100</f>
        <v>100</v>
      </c>
      <c r="P12" s="103" t="s">
        <v>599</v>
      </c>
      <c r="Q12" s="81">
        <f>((E12-P12)/E12)*100</f>
        <v>100</v>
      </c>
      <c r="R12" s="81">
        <f>(G12+I12+K12+M12+O12+Q12)/6</f>
        <v>100</v>
      </c>
    </row>
    <row r="13" spans="1:18" x14ac:dyDescent="0.25">
      <c r="A13" s="97" t="s">
        <v>493</v>
      </c>
      <c r="B13" s="97" t="s">
        <v>503</v>
      </c>
      <c r="C13" s="97" t="s">
        <v>504</v>
      </c>
      <c r="D13" s="97" t="s">
        <v>507</v>
      </c>
      <c r="E13" s="103" t="s">
        <v>764</v>
      </c>
      <c r="F13" s="103" t="s">
        <v>599</v>
      </c>
      <c r="G13" s="81">
        <f>((E13-F13)/E13)*100</f>
        <v>100</v>
      </c>
      <c r="H13" s="103" t="s">
        <v>599</v>
      </c>
      <c r="I13" s="81">
        <f>((E13-H13)/E13)*100</f>
        <v>100</v>
      </c>
      <c r="J13" s="103" t="s">
        <v>599</v>
      </c>
      <c r="K13" s="81">
        <f>((E13-J13)/E13)*100</f>
        <v>100</v>
      </c>
      <c r="L13" s="103" t="s">
        <v>599</v>
      </c>
      <c r="M13" s="81">
        <f>((E13-L13)/E13)*100</f>
        <v>100</v>
      </c>
      <c r="N13" s="103" t="s">
        <v>599</v>
      </c>
      <c r="O13" s="81">
        <f>((E13-N13)/E13)*100</f>
        <v>100</v>
      </c>
      <c r="P13" s="103" t="s">
        <v>599</v>
      </c>
      <c r="Q13" s="81">
        <f>((E13-P13)/E13)*100</f>
        <v>100</v>
      </c>
      <c r="R13" s="81">
        <f>(G13+I13+K13+M13+O13+Q13)/6</f>
        <v>100</v>
      </c>
    </row>
    <row r="14" spans="1:18" x14ac:dyDescent="0.25">
      <c r="A14" s="97" t="s">
        <v>493</v>
      </c>
      <c r="B14" s="97" t="s">
        <v>503</v>
      </c>
      <c r="C14" s="97" t="s">
        <v>504</v>
      </c>
      <c r="D14" s="97" t="s">
        <v>510</v>
      </c>
      <c r="E14" s="103" t="s">
        <v>765</v>
      </c>
      <c r="F14" s="103" t="s">
        <v>599</v>
      </c>
      <c r="G14" s="81">
        <f>((E14-F14)/E14)*100</f>
        <v>100</v>
      </c>
      <c r="H14" s="103" t="s">
        <v>599</v>
      </c>
      <c r="I14" s="81">
        <f>((E14-H14)/E14)*100</f>
        <v>100</v>
      </c>
      <c r="J14" s="103" t="s">
        <v>599</v>
      </c>
      <c r="K14" s="81">
        <f>((E14-J14)/E14)*100</f>
        <v>100</v>
      </c>
      <c r="L14" s="103" t="s">
        <v>599</v>
      </c>
      <c r="M14" s="81">
        <f>((E14-L14)/E14)*100</f>
        <v>100</v>
      </c>
      <c r="N14" s="103" t="s">
        <v>599</v>
      </c>
      <c r="O14" s="81">
        <f>((E14-N14)/E14)*100</f>
        <v>100</v>
      </c>
      <c r="P14" s="103" t="s">
        <v>599</v>
      </c>
      <c r="Q14" s="81">
        <f>((E14-P14)/E14)*100</f>
        <v>100</v>
      </c>
      <c r="R14" s="81">
        <f>(G14+I14+K14+M14+O14+Q14)/6</f>
        <v>100</v>
      </c>
    </row>
    <row r="15" spans="1:18" s="96" customFormat="1" x14ac:dyDescent="0.25">
      <c r="G15" s="81">
        <f>(G12+G13+G14)/3</f>
        <v>100</v>
      </c>
      <c r="H15" s="81"/>
      <c r="I15" s="81">
        <f t="shared" ref="I15:R15" si="6">(I12+I13+I14)/3</f>
        <v>100</v>
      </c>
      <c r="J15" s="81"/>
      <c r="K15" s="81">
        <f t="shared" si="6"/>
        <v>100</v>
      </c>
      <c r="L15" s="81"/>
      <c r="M15" s="81">
        <f t="shared" si="6"/>
        <v>100</v>
      </c>
      <c r="N15" s="81"/>
      <c r="O15" s="81">
        <f t="shared" si="6"/>
        <v>100</v>
      </c>
      <c r="P15" s="81"/>
      <c r="Q15" s="81">
        <f t="shared" si="6"/>
        <v>100</v>
      </c>
      <c r="R15" s="82">
        <f t="shared" si="6"/>
        <v>100</v>
      </c>
    </row>
    <row r="16" spans="1:18" s="96" customFormat="1" x14ac:dyDescent="0.25"/>
    <row r="17" spans="1:18" x14ac:dyDescent="0.25">
      <c r="A17" s="97" t="s">
        <v>493</v>
      </c>
      <c r="B17" s="97" t="s">
        <v>494</v>
      </c>
      <c r="C17" s="97" t="s">
        <v>511</v>
      </c>
      <c r="D17" s="97" t="s">
        <v>512</v>
      </c>
      <c r="E17" s="103" t="s">
        <v>766</v>
      </c>
      <c r="F17" s="103" t="s">
        <v>599</v>
      </c>
      <c r="G17" s="81">
        <f>((E17-F17)/E17)*100</f>
        <v>100</v>
      </c>
      <c r="H17" s="103" t="s">
        <v>599</v>
      </c>
      <c r="I17" s="81">
        <f>((E17-H17)/E17)*100</f>
        <v>100</v>
      </c>
      <c r="J17" s="103" t="s">
        <v>599</v>
      </c>
      <c r="K17" s="81">
        <f>((E17-J17)/E17)*100</f>
        <v>100</v>
      </c>
      <c r="L17" s="103" t="s">
        <v>599</v>
      </c>
      <c r="M17" s="81">
        <f>((E17-L17)/E17)*100</f>
        <v>100</v>
      </c>
      <c r="N17" s="103" t="s">
        <v>599</v>
      </c>
      <c r="O17" s="81">
        <f>((E17-N17)/E17)*100</f>
        <v>100</v>
      </c>
      <c r="P17" s="104" t="s">
        <v>497</v>
      </c>
      <c r="Q17" s="104" t="s">
        <v>497</v>
      </c>
      <c r="R17" s="87">
        <f>(G17+I17+K17+M17+O17)/5</f>
        <v>100</v>
      </c>
    </row>
    <row r="18" spans="1:18" s="96" customFormat="1" x14ac:dyDescent="0.25"/>
    <row r="19" spans="1:18" x14ac:dyDescent="0.25">
      <c r="A19" s="97" t="s">
        <v>493</v>
      </c>
      <c r="B19" s="97" t="s">
        <v>494</v>
      </c>
      <c r="C19" s="97" t="s">
        <v>514</v>
      </c>
      <c r="D19" s="97" t="s">
        <v>515</v>
      </c>
      <c r="E19" s="103" t="s">
        <v>767</v>
      </c>
      <c r="F19" s="103" t="s">
        <v>599</v>
      </c>
      <c r="G19" s="81">
        <f>((E19-F19)/E19)*100</f>
        <v>100</v>
      </c>
      <c r="H19" s="103" t="s">
        <v>599</v>
      </c>
      <c r="I19" s="81">
        <f>((E19-H19)/E19)*100</f>
        <v>100</v>
      </c>
      <c r="J19" s="103" t="s">
        <v>599</v>
      </c>
      <c r="K19" s="81">
        <f>((E19-J19)/E19)*100</f>
        <v>100</v>
      </c>
      <c r="L19" s="103" t="s">
        <v>599</v>
      </c>
      <c r="M19" s="81">
        <f>((E19-L19)/E19)*100</f>
        <v>100</v>
      </c>
      <c r="N19" s="103" t="s">
        <v>599</v>
      </c>
      <c r="O19" s="81">
        <f>((E19-N19)/E19)*100</f>
        <v>100</v>
      </c>
      <c r="P19" s="104" t="s">
        <v>497</v>
      </c>
      <c r="Q19" s="104" t="s">
        <v>497</v>
      </c>
      <c r="R19" s="87">
        <f>(G19+I19+K19+M19+O19)/5</f>
        <v>100</v>
      </c>
    </row>
    <row r="21" spans="1:18" x14ac:dyDescent="0.25">
      <c r="A21" s="97" t="s">
        <v>493</v>
      </c>
      <c r="B21" s="97" t="s">
        <v>517</v>
      </c>
      <c r="C21" s="97" t="s">
        <v>518</v>
      </c>
      <c r="D21" s="97" t="s">
        <v>520</v>
      </c>
      <c r="E21" s="103" t="s">
        <v>768</v>
      </c>
      <c r="F21" s="103" t="s">
        <v>599</v>
      </c>
      <c r="G21" s="81">
        <f t="shared" ref="G21:G67" si="7">((E21-F21)/E21)*100</f>
        <v>100</v>
      </c>
      <c r="H21" s="103" t="s">
        <v>599</v>
      </c>
      <c r="I21" s="81">
        <f t="shared" ref="I21:I67" si="8">((E21-H21)/E21)*100</f>
        <v>100</v>
      </c>
      <c r="J21" s="103" t="s">
        <v>599</v>
      </c>
      <c r="K21" s="81">
        <f t="shared" ref="K21:K67" si="9">((E21-J21)/E21)*100</f>
        <v>100</v>
      </c>
      <c r="L21" s="103" t="s">
        <v>599</v>
      </c>
      <c r="M21" s="81">
        <f t="shared" ref="M21:M67" si="10">((E21-L21)/E21)*100</f>
        <v>100</v>
      </c>
      <c r="N21" s="103" t="s">
        <v>599</v>
      </c>
      <c r="O21" s="81">
        <f t="shared" ref="O21:O67" si="11">((E21-N21)/E21)*100</f>
        <v>100</v>
      </c>
      <c r="P21" s="103" t="s">
        <v>599</v>
      </c>
      <c r="Q21" s="81">
        <f t="shared" ref="Q21:Q67" si="12">((E21-P21)/E21)*100</f>
        <v>100</v>
      </c>
      <c r="R21" s="82">
        <f t="shared" ref="R21:R67" si="13">(G21+I21+K21+M21+O21+Q21)/6</f>
        <v>100</v>
      </c>
    </row>
    <row r="22" spans="1:18" x14ac:dyDescent="0.25">
      <c r="E22" s="103"/>
      <c r="F22" s="103"/>
      <c r="G22" s="81"/>
      <c r="H22" s="103"/>
      <c r="I22" s="81"/>
      <c r="J22" s="103"/>
      <c r="K22" s="81"/>
      <c r="L22" s="103"/>
      <c r="M22" s="81"/>
      <c r="N22" s="103"/>
      <c r="O22" s="81"/>
      <c r="P22" s="103"/>
      <c r="Q22" s="81"/>
      <c r="R22" s="81"/>
    </row>
    <row r="23" spans="1:18" s="99" customFormat="1" x14ac:dyDescent="0.25">
      <c r="E23" s="105"/>
      <c r="F23" s="105"/>
      <c r="G23" s="101"/>
      <c r="H23" s="105"/>
      <c r="I23" s="101"/>
      <c r="J23" s="105"/>
      <c r="K23" s="101"/>
      <c r="L23" s="105"/>
      <c r="M23" s="101"/>
      <c r="N23" s="105"/>
      <c r="O23" s="101"/>
      <c r="P23" s="105"/>
      <c r="Q23" s="101"/>
      <c r="R23" s="101"/>
    </row>
    <row r="24" spans="1:18" x14ac:dyDescent="0.25">
      <c r="E24" s="103"/>
      <c r="F24" s="103"/>
      <c r="G24" s="81"/>
      <c r="H24" s="103"/>
      <c r="I24" s="81"/>
      <c r="J24" s="103"/>
      <c r="K24" s="81"/>
      <c r="L24" s="103"/>
      <c r="M24" s="81"/>
      <c r="N24" s="103"/>
      <c r="O24" s="81"/>
      <c r="P24" s="103"/>
      <c r="Q24" s="81"/>
      <c r="R24" s="81"/>
    </row>
    <row r="25" spans="1:18" x14ac:dyDescent="0.25">
      <c r="A25" s="97" t="s">
        <v>610</v>
      </c>
      <c r="B25" s="97" t="s">
        <v>615</v>
      </c>
      <c r="C25" s="97" t="s">
        <v>616</v>
      </c>
      <c r="D25" s="97" t="s">
        <v>617</v>
      </c>
      <c r="E25" s="103" t="s">
        <v>769</v>
      </c>
      <c r="F25" s="103" t="s">
        <v>599</v>
      </c>
      <c r="G25" s="81">
        <f t="shared" si="7"/>
        <v>100</v>
      </c>
      <c r="H25" s="103" t="s">
        <v>599</v>
      </c>
      <c r="I25" s="81">
        <f t="shared" si="8"/>
        <v>100</v>
      </c>
      <c r="J25" s="103" t="s">
        <v>599</v>
      </c>
      <c r="K25" s="81">
        <f t="shared" si="9"/>
        <v>100</v>
      </c>
      <c r="L25" s="103" t="s">
        <v>599</v>
      </c>
      <c r="M25" s="81">
        <f t="shared" si="10"/>
        <v>100</v>
      </c>
      <c r="N25" s="103" t="s">
        <v>710</v>
      </c>
      <c r="O25" s="81">
        <f t="shared" si="11"/>
        <v>99.429874572405936</v>
      </c>
      <c r="P25" s="103" t="s">
        <v>599</v>
      </c>
      <c r="Q25" s="81">
        <f t="shared" si="12"/>
        <v>100</v>
      </c>
      <c r="R25" s="81">
        <f t="shared" si="13"/>
        <v>99.904979095400975</v>
      </c>
    </row>
    <row r="26" spans="1:18" x14ac:dyDescent="0.25">
      <c r="A26" s="97" t="s">
        <v>610</v>
      </c>
      <c r="B26" s="97" t="s">
        <v>621</v>
      </c>
      <c r="C26" s="97" t="s">
        <v>622</v>
      </c>
      <c r="D26" s="97" t="s">
        <v>623</v>
      </c>
      <c r="E26" s="103" t="s">
        <v>770</v>
      </c>
      <c r="F26" s="103" t="s">
        <v>599</v>
      </c>
      <c r="G26" s="81">
        <f t="shared" si="7"/>
        <v>100</v>
      </c>
      <c r="H26" s="103" t="s">
        <v>599</v>
      </c>
      <c r="I26" s="81">
        <f t="shared" si="8"/>
        <v>100</v>
      </c>
      <c r="J26" s="103" t="s">
        <v>599</v>
      </c>
      <c r="K26" s="81">
        <f t="shared" si="9"/>
        <v>100</v>
      </c>
      <c r="L26" s="103" t="s">
        <v>770</v>
      </c>
      <c r="M26" s="81">
        <f t="shared" si="10"/>
        <v>0</v>
      </c>
      <c r="N26" s="103" t="s">
        <v>770</v>
      </c>
      <c r="O26" s="81">
        <f t="shared" si="11"/>
        <v>0</v>
      </c>
      <c r="P26" s="103" t="s">
        <v>599</v>
      </c>
      <c r="Q26" s="81">
        <f t="shared" si="12"/>
        <v>100</v>
      </c>
      <c r="R26" s="81">
        <f t="shared" si="13"/>
        <v>66.666666666666671</v>
      </c>
    </row>
    <row r="27" spans="1:18" x14ac:dyDescent="0.25">
      <c r="A27" s="97" t="s">
        <v>610</v>
      </c>
      <c r="B27" s="97" t="s">
        <v>621</v>
      </c>
      <c r="C27" s="97" t="s">
        <v>622</v>
      </c>
      <c r="D27" s="97" t="s">
        <v>771</v>
      </c>
      <c r="E27" s="103" t="s">
        <v>772</v>
      </c>
      <c r="F27" s="103" t="s">
        <v>599</v>
      </c>
      <c r="G27" s="81">
        <f t="shared" si="7"/>
        <v>100</v>
      </c>
      <c r="H27" s="103" t="s">
        <v>599</v>
      </c>
      <c r="I27" s="81">
        <f t="shared" si="8"/>
        <v>100</v>
      </c>
      <c r="J27" s="103" t="s">
        <v>599</v>
      </c>
      <c r="K27" s="81">
        <f t="shared" si="9"/>
        <v>100</v>
      </c>
      <c r="L27" s="103" t="s">
        <v>772</v>
      </c>
      <c r="M27" s="81">
        <f t="shared" si="10"/>
        <v>0</v>
      </c>
      <c r="N27" s="103" t="s">
        <v>772</v>
      </c>
      <c r="O27" s="81">
        <f t="shared" si="11"/>
        <v>0</v>
      </c>
      <c r="P27" s="103" t="s">
        <v>599</v>
      </c>
      <c r="Q27" s="81">
        <f t="shared" si="12"/>
        <v>100</v>
      </c>
      <c r="R27" s="81">
        <f t="shared" si="13"/>
        <v>66.666666666666671</v>
      </c>
    </row>
    <row r="28" spans="1:18" x14ac:dyDescent="0.25">
      <c r="E28" s="103"/>
      <c r="F28" s="103"/>
      <c r="G28" s="81">
        <f>(G25+G26+G27)/3</f>
        <v>100</v>
      </c>
      <c r="H28" s="81"/>
      <c r="I28" s="81">
        <f t="shared" ref="I28:R28" si="14">(I25+I26+I27)/3</f>
        <v>100</v>
      </c>
      <c r="J28" s="81"/>
      <c r="K28" s="81">
        <f t="shared" si="14"/>
        <v>100</v>
      </c>
      <c r="L28" s="81"/>
      <c r="M28" s="81">
        <f t="shared" si="14"/>
        <v>33.333333333333336</v>
      </c>
      <c r="N28" s="81"/>
      <c r="O28" s="81">
        <f t="shared" si="14"/>
        <v>33.143291524135314</v>
      </c>
      <c r="P28" s="81"/>
      <c r="Q28" s="81">
        <f t="shared" si="14"/>
        <v>100</v>
      </c>
      <c r="R28" s="151">
        <f t="shared" si="14"/>
        <v>77.746104142911449</v>
      </c>
    </row>
    <row r="29" spans="1:18" x14ac:dyDescent="0.25">
      <c r="E29" s="103"/>
      <c r="F29" s="103"/>
      <c r="G29" s="81"/>
      <c r="H29" s="103"/>
      <c r="I29" s="81"/>
      <c r="J29" s="103"/>
      <c r="K29" s="81"/>
      <c r="L29" s="103"/>
      <c r="M29" s="81"/>
      <c r="N29" s="103"/>
      <c r="O29" s="81"/>
      <c r="P29" s="103"/>
      <c r="Q29" s="81"/>
      <c r="R29" s="81"/>
    </row>
    <row r="30" spans="1:18" s="99" customFormat="1" x14ac:dyDescent="0.25">
      <c r="E30" s="105"/>
      <c r="F30" s="105"/>
      <c r="G30" s="101"/>
      <c r="H30" s="105"/>
      <c r="I30" s="101"/>
      <c r="J30" s="105"/>
      <c r="K30" s="101"/>
      <c r="L30" s="105"/>
      <c r="M30" s="101"/>
      <c r="N30" s="105"/>
      <c r="O30" s="101"/>
      <c r="P30" s="105"/>
      <c r="Q30" s="101"/>
      <c r="R30" s="101"/>
    </row>
    <row r="31" spans="1:18" x14ac:dyDescent="0.25">
      <c r="E31" s="103"/>
      <c r="F31" s="103"/>
      <c r="G31" s="81"/>
      <c r="H31" s="103"/>
      <c r="I31" s="81"/>
      <c r="J31" s="103"/>
      <c r="K31" s="81"/>
      <c r="L31" s="103"/>
      <c r="M31" s="81"/>
      <c r="N31" s="103"/>
      <c r="O31" s="81"/>
      <c r="P31" s="103"/>
      <c r="Q31" s="81"/>
      <c r="R31" s="81"/>
    </row>
    <row r="32" spans="1:18" x14ac:dyDescent="0.25">
      <c r="A32" s="97" t="s">
        <v>625</v>
      </c>
      <c r="B32" s="97" t="s">
        <v>773</v>
      </c>
      <c r="C32" s="97" t="s">
        <v>774</v>
      </c>
      <c r="E32" s="103" t="s">
        <v>655</v>
      </c>
      <c r="F32" s="103" t="s">
        <v>599</v>
      </c>
      <c r="G32" s="81">
        <f t="shared" si="7"/>
        <v>100</v>
      </c>
      <c r="H32" s="103" t="s">
        <v>599</v>
      </c>
      <c r="I32" s="81">
        <f t="shared" si="8"/>
        <v>100</v>
      </c>
      <c r="J32" s="103" t="s">
        <v>599</v>
      </c>
      <c r="K32" s="81">
        <f t="shared" si="9"/>
        <v>100</v>
      </c>
      <c r="L32" s="103" t="s">
        <v>599</v>
      </c>
      <c r="M32" s="81">
        <f t="shared" si="10"/>
        <v>100</v>
      </c>
      <c r="N32" s="103" t="s">
        <v>599</v>
      </c>
      <c r="O32" s="81">
        <f t="shared" si="11"/>
        <v>100</v>
      </c>
      <c r="P32" s="103" t="s">
        <v>599</v>
      </c>
      <c r="Q32" s="81">
        <f t="shared" si="12"/>
        <v>100</v>
      </c>
      <c r="R32" s="82">
        <f t="shared" si="13"/>
        <v>100</v>
      </c>
    </row>
    <row r="33" spans="1:18" x14ac:dyDescent="0.25">
      <c r="E33" s="103"/>
      <c r="F33" s="103"/>
      <c r="G33" s="81"/>
      <c r="H33" s="103"/>
      <c r="I33" s="81"/>
      <c r="J33" s="103"/>
      <c r="K33" s="81"/>
      <c r="L33" s="103"/>
      <c r="M33" s="81"/>
      <c r="N33" s="103"/>
      <c r="O33" s="81"/>
      <c r="P33" s="103"/>
      <c r="Q33" s="81"/>
      <c r="R33" s="81"/>
    </row>
    <row r="34" spans="1:18" s="99" customFormat="1" x14ac:dyDescent="0.25">
      <c r="E34" s="105"/>
      <c r="F34" s="105"/>
      <c r="G34" s="101"/>
      <c r="H34" s="105"/>
      <c r="I34" s="101"/>
      <c r="J34" s="105"/>
      <c r="K34" s="101"/>
      <c r="L34" s="105"/>
      <c r="M34" s="101"/>
      <c r="N34" s="105"/>
      <c r="O34" s="101"/>
      <c r="P34" s="105"/>
      <c r="Q34" s="101"/>
      <c r="R34" s="101"/>
    </row>
    <row r="35" spans="1:18" x14ac:dyDescent="0.25">
      <c r="E35" s="103"/>
      <c r="F35" s="103"/>
      <c r="G35" s="81"/>
      <c r="H35" s="103"/>
      <c r="I35" s="81"/>
      <c r="J35" s="103"/>
      <c r="K35" s="81"/>
      <c r="L35" s="103"/>
      <c r="M35" s="81"/>
      <c r="N35" s="103"/>
      <c r="O35" s="81"/>
      <c r="P35" s="103"/>
      <c r="Q35" s="81"/>
      <c r="R35" s="81"/>
    </row>
    <row r="36" spans="1:18" x14ac:dyDescent="0.25">
      <c r="A36" s="97" t="s">
        <v>523</v>
      </c>
      <c r="B36" s="97" t="s">
        <v>524</v>
      </c>
      <c r="C36" s="97" t="s">
        <v>525</v>
      </c>
      <c r="E36" s="103" t="s">
        <v>614</v>
      </c>
      <c r="F36" s="103" t="s">
        <v>599</v>
      </c>
      <c r="G36" s="81">
        <f>((E36-F36)/E36)*100</f>
        <v>100</v>
      </c>
      <c r="H36" s="103" t="s">
        <v>599</v>
      </c>
      <c r="I36" s="81">
        <f>((E36-H36)/E36)*100</f>
        <v>100</v>
      </c>
      <c r="J36" s="103" t="s">
        <v>599</v>
      </c>
      <c r="K36" s="81">
        <f>((E36-J36)/E36)*100</f>
        <v>100</v>
      </c>
      <c r="L36" s="103" t="s">
        <v>599</v>
      </c>
      <c r="M36" s="81">
        <f>((E36-L36)/E36)*100</f>
        <v>100</v>
      </c>
      <c r="N36" s="103" t="s">
        <v>614</v>
      </c>
      <c r="O36" s="81">
        <f>((E36-N36)/E36)*100</f>
        <v>0</v>
      </c>
      <c r="P36" s="103" t="s">
        <v>599</v>
      </c>
      <c r="Q36" s="81">
        <f>((E36-P36)/E36)*100</f>
        <v>100</v>
      </c>
      <c r="R36" s="82">
        <f>(G36+I36+K36+M36+O36+Q36)/6</f>
        <v>83.333333333333329</v>
      </c>
    </row>
    <row r="37" spans="1:18" x14ac:dyDescent="0.25">
      <c r="E37" s="103"/>
      <c r="F37" s="103"/>
      <c r="G37" s="81"/>
      <c r="H37" s="103"/>
      <c r="I37" s="81"/>
      <c r="J37" s="103"/>
      <c r="K37" s="81"/>
      <c r="L37" s="103"/>
      <c r="M37" s="81"/>
      <c r="N37" s="103"/>
      <c r="O37" s="81"/>
      <c r="P37" s="103"/>
      <c r="Q37" s="81"/>
      <c r="R37" s="81"/>
    </row>
    <row r="38" spans="1:18" x14ac:dyDescent="0.25">
      <c r="A38" s="97" t="s">
        <v>523</v>
      </c>
      <c r="B38" s="97" t="s">
        <v>526</v>
      </c>
      <c r="C38" s="97" t="s">
        <v>527</v>
      </c>
      <c r="E38" s="103" t="s">
        <v>630</v>
      </c>
      <c r="F38" s="103" t="s">
        <v>599</v>
      </c>
      <c r="G38" s="81">
        <f>((E38-F38)/E38)*100</f>
        <v>100</v>
      </c>
      <c r="H38" s="103" t="s">
        <v>599</v>
      </c>
      <c r="I38" s="81">
        <f>((E38-H38)/E38)*100</f>
        <v>100</v>
      </c>
      <c r="J38" s="103" t="s">
        <v>599</v>
      </c>
      <c r="K38" s="81">
        <f>((E38-J38)/E38)*100</f>
        <v>100</v>
      </c>
      <c r="L38" s="103" t="s">
        <v>599</v>
      </c>
      <c r="M38" s="81">
        <f>((E38-L38)/E38)*100</f>
        <v>100</v>
      </c>
      <c r="N38" s="103" t="s">
        <v>599</v>
      </c>
      <c r="O38" s="81">
        <f>((E38-N38)/E38)*100</f>
        <v>100</v>
      </c>
      <c r="P38" s="103" t="s">
        <v>599</v>
      </c>
      <c r="Q38" s="81">
        <f>((E38-P38)/E38)*100</f>
        <v>100</v>
      </c>
      <c r="R38" s="82">
        <f>(G38+I38+K38+M38+O38+Q38)/6</f>
        <v>100</v>
      </c>
    </row>
    <row r="39" spans="1:18" x14ac:dyDescent="0.25">
      <c r="E39" s="103"/>
      <c r="F39" s="103"/>
      <c r="G39" s="81"/>
      <c r="H39" s="103"/>
      <c r="I39" s="81"/>
      <c r="J39" s="103"/>
      <c r="K39" s="81"/>
      <c r="L39" s="103"/>
      <c r="M39" s="81"/>
      <c r="N39" s="103"/>
      <c r="O39" s="81"/>
      <c r="P39" s="103"/>
      <c r="Q39" s="81"/>
      <c r="R39" s="81"/>
    </row>
    <row r="40" spans="1:18" x14ac:dyDescent="0.25">
      <c r="A40" s="97" t="s">
        <v>523</v>
      </c>
      <c r="B40" s="97" t="s">
        <v>528</v>
      </c>
      <c r="C40" s="97" t="s">
        <v>529</v>
      </c>
      <c r="D40" s="97" t="s">
        <v>530</v>
      </c>
      <c r="E40" s="103" t="s">
        <v>602</v>
      </c>
      <c r="F40" s="103" t="s">
        <v>599</v>
      </c>
      <c r="G40" s="81">
        <f>((E40-F40)/E40)*100</f>
        <v>100</v>
      </c>
      <c r="H40" s="103" t="s">
        <v>599</v>
      </c>
      <c r="I40" s="81">
        <f>((E40-H40)/E40)*100</f>
        <v>100</v>
      </c>
      <c r="J40" s="103" t="s">
        <v>599</v>
      </c>
      <c r="K40" s="81">
        <f>((E40-J40)/E40)*100</f>
        <v>100</v>
      </c>
      <c r="L40" s="103" t="s">
        <v>599</v>
      </c>
      <c r="M40" s="81">
        <f>((E40-L40)/E40)*100</f>
        <v>100</v>
      </c>
      <c r="N40" s="103" t="s">
        <v>599</v>
      </c>
      <c r="O40" s="81">
        <f>((E40-N40)/E40)*100</f>
        <v>100</v>
      </c>
      <c r="P40" s="103" t="s">
        <v>599</v>
      </c>
      <c r="Q40" s="81">
        <f>((E40-P40)/E40)*100</f>
        <v>100</v>
      </c>
      <c r="R40" s="82">
        <f>(G40+I40+K40+M40+O40+Q40)/6</f>
        <v>100</v>
      </c>
    </row>
    <row r="41" spans="1:18" x14ac:dyDescent="0.25">
      <c r="E41" s="103"/>
      <c r="F41" s="103"/>
      <c r="G41" s="81"/>
      <c r="H41" s="103"/>
      <c r="I41" s="81"/>
      <c r="J41" s="103"/>
      <c r="K41" s="81"/>
      <c r="L41" s="103"/>
      <c r="M41" s="81"/>
      <c r="N41" s="103"/>
      <c r="O41" s="81"/>
      <c r="P41" s="103"/>
      <c r="Q41" s="81"/>
      <c r="R41" s="81"/>
    </row>
    <row r="42" spans="1:18" x14ac:dyDescent="0.25">
      <c r="A42" s="97" t="s">
        <v>523</v>
      </c>
      <c r="B42" s="97" t="s">
        <v>531</v>
      </c>
      <c r="C42" s="97" t="s">
        <v>532</v>
      </c>
      <c r="E42" s="103" t="s">
        <v>756</v>
      </c>
      <c r="F42" s="103" t="s">
        <v>599</v>
      </c>
      <c r="G42" s="81">
        <f t="shared" si="7"/>
        <v>100</v>
      </c>
      <c r="H42" s="103" t="s">
        <v>599</v>
      </c>
      <c r="I42" s="81">
        <f t="shared" si="8"/>
        <v>100</v>
      </c>
      <c r="J42" s="103" t="s">
        <v>599</v>
      </c>
      <c r="K42" s="81">
        <f t="shared" si="9"/>
        <v>100</v>
      </c>
      <c r="L42" s="103" t="s">
        <v>599</v>
      </c>
      <c r="M42" s="81">
        <f t="shared" si="10"/>
        <v>100</v>
      </c>
      <c r="N42" s="103" t="s">
        <v>599</v>
      </c>
      <c r="O42" s="81">
        <f t="shared" si="11"/>
        <v>100</v>
      </c>
      <c r="P42" s="103" t="s">
        <v>599</v>
      </c>
      <c r="Q42" s="81">
        <f t="shared" si="12"/>
        <v>100</v>
      </c>
      <c r="R42" s="82">
        <f t="shared" si="13"/>
        <v>100</v>
      </c>
    </row>
    <row r="43" spans="1:18" x14ac:dyDescent="0.25">
      <c r="E43" s="103"/>
      <c r="F43" s="103"/>
      <c r="G43" s="81"/>
      <c r="H43" s="103"/>
      <c r="I43" s="81"/>
      <c r="J43" s="103"/>
      <c r="K43" s="81"/>
      <c r="L43" s="103"/>
      <c r="M43" s="81"/>
      <c r="N43" s="103"/>
      <c r="O43" s="81"/>
      <c r="P43" s="103"/>
      <c r="Q43" s="81"/>
      <c r="R43" s="81"/>
    </row>
    <row r="44" spans="1:18" x14ac:dyDescent="0.25">
      <c r="A44" s="97" t="s">
        <v>523</v>
      </c>
      <c r="B44" s="97" t="s">
        <v>524</v>
      </c>
      <c r="C44" s="97" t="s">
        <v>775</v>
      </c>
      <c r="E44" s="103" t="s">
        <v>776</v>
      </c>
      <c r="F44" s="103" t="s">
        <v>599</v>
      </c>
      <c r="G44" s="81">
        <f t="shared" si="7"/>
        <v>100</v>
      </c>
      <c r="H44" s="103" t="s">
        <v>599</v>
      </c>
      <c r="I44" s="81">
        <f t="shared" si="8"/>
        <v>100</v>
      </c>
      <c r="J44" s="103" t="s">
        <v>599</v>
      </c>
      <c r="K44" s="81">
        <f t="shared" si="9"/>
        <v>100</v>
      </c>
      <c r="L44" s="103" t="s">
        <v>599</v>
      </c>
      <c r="M44" s="81">
        <f t="shared" si="10"/>
        <v>100</v>
      </c>
      <c r="N44" s="103" t="s">
        <v>599</v>
      </c>
      <c r="O44" s="81">
        <f t="shared" si="11"/>
        <v>100</v>
      </c>
      <c r="P44" s="103" t="s">
        <v>599</v>
      </c>
      <c r="Q44" s="81">
        <f t="shared" si="12"/>
        <v>100</v>
      </c>
      <c r="R44" s="82">
        <f t="shared" si="13"/>
        <v>100</v>
      </c>
    </row>
    <row r="45" spans="1:18" x14ac:dyDescent="0.25">
      <c r="E45" s="103"/>
      <c r="F45" s="103"/>
      <c r="G45" s="81"/>
      <c r="H45" s="103"/>
      <c r="I45" s="81"/>
      <c r="J45" s="103"/>
      <c r="K45" s="81"/>
      <c r="L45" s="103"/>
      <c r="M45" s="81"/>
      <c r="N45" s="103"/>
      <c r="O45" s="81"/>
      <c r="P45" s="103"/>
      <c r="Q45" s="81"/>
      <c r="R45" s="81"/>
    </row>
    <row r="46" spans="1:18" s="99" customFormat="1" x14ac:dyDescent="0.25">
      <c r="E46" s="105"/>
      <c r="F46" s="105"/>
      <c r="G46" s="101"/>
      <c r="H46" s="105"/>
      <c r="I46" s="101"/>
      <c r="J46" s="105"/>
      <c r="K46" s="101"/>
      <c r="L46" s="105"/>
      <c r="M46" s="101"/>
      <c r="N46" s="105"/>
      <c r="O46" s="101"/>
      <c r="P46" s="105"/>
      <c r="Q46" s="101"/>
      <c r="R46" s="101"/>
    </row>
    <row r="47" spans="1:18" x14ac:dyDescent="0.25">
      <c r="E47" s="103"/>
      <c r="F47" s="103"/>
      <c r="G47" s="81"/>
      <c r="H47" s="103"/>
      <c r="I47" s="81"/>
      <c r="J47" s="103"/>
      <c r="K47" s="81"/>
      <c r="L47" s="103"/>
      <c r="M47" s="81"/>
      <c r="N47" s="103"/>
      <c r="O47" s="81"/>
      <c r="P47" s="103"/>
      <c r="Q47" s="81"/>
      <c r="R47" s="81"/>
    </row>
    <row r="48" spans="1:18" x14ac:dyDescent="0.25">
      <c r="A48" s="97" t="s">
        <v>543</v>
      </c>
      <c r="B48" s="97" t="s">
        <v>544</v>
      </c>
      <c r="C48" s="97" t="s">
        <v>545</v>
      </c>
      <c r="D48" s="97" t="s">
        <v>546</v>
      </c>
      <c r="E48" s="103" t="s">
        <v>692</v>
      </c>
      <c r="F48" s="104" t="s">
        <v>497</v>
      </c>
      <c r="G48" s="89" t="s">
        <v>497</v>
      </c>
      <c r="H48" s="103" t="s">
        <v>599</v>
      </c>
      <c r="I48" s="81">
        <f t="shared" si="8"/>
        <v>100</v>
      </c>
      <c r="J48" s="103" t="s">
        <v>599</v>
      </c>
      <c r="K48" s="81">
        <f t="shared" si="9"/>
        <v>100</v>
      </c>
      <c r="L48" s="103" t="s">
        <v>599</v>
      </c>
      <c r="M48" s="81">
        <f t="shared" si="10"/>
        <v>100</v>
      </c>
      <c r="N48" s="103" t="s">
        <v>599</v>
      </c>
      <c r="O48" s="81">
        <f t="shared" si="11"/>
        <v>100</v>
      </c>
      <c r="P48" s="103" t="s">
        <v>599</v>
      </c>
      <c r="Q48" s="81">
        <f t="shared" si="12"/>
        <v>100</v>
      </c>
      <c r="R48" s="89">
        <f>(I48+K48+M48+O48+Q48)/5</f>
        <v>100</v>
      </c>
    </row>
    <row r="49" spans="1:18" x14ac:dyDescent="0.25">
      <c r="A49" s="97" t="s">
        <v>543</v>
      </c>
      <c r="B49" s="97" t="s">
        <v>544</v>
      </c>
      <c r="C49" s="97" t="s">
        <v>545</v>
      </c>
      <c r="D49" s="97" t="s">
        <v>547</v>
      </c>
      <c r="E49" s="103" t="s">
        <v>777</v>
      </c>
      <c r="F49" s="104" t="s">
        <v>497</v>
      </c>
      <c r="G49" s="89" t="s">
        <v>497</v>
      </c>
      <c r="H49" s="103" t="s">
        <v>599</v>
      </c>
      <c r="I49" s="81">
        <f t="shared" si="8"/>
        <v>100</v>
      </c>
      <c r="J49" s="103" t="s">
        <v>599</v>
      </c>
      <c r="K49" s="81">
        <f t="shared" si="9"/>
        <v>100</v>
      </c>
      <c r="L49" s="103" t="s">
        <v>599</v>
      </c>
      <c r="M49" s="81">
        <f t="shared" si="10"/>
        <v>100</v>
      </c>
      <c r="N49" s="103" t="s">
        <v>599</v>
      </c>
      <c r="O49" s="81">
        <f t="shared" si="11"/>
        <v>100</v>
      </c>
      <c r="P49" s="103" t="s">
        <v>599</v>
      </c>
      <c r="Q49" s="81">
        <f t="shared" si="12"/>
        <v>100</v>
      </c>
      <c r="R49" s="89">
        <f t="shared" ref="R49:R53" si="15">(I49+K49+M49+O49+Q49)/5</f>
        <v>100</v>
      </c>
    </row>
    <row r="50" spans="1:18" x14ac:dyDescent="0.25">
      <c r="A50" s="97" t="s">
        <v>543</v>
      </c>
      <c r="B50" s="97" t="s">
        <v>544</v>
      </c>
      <c r="C50" s="97" t="s">
        <v>545</v>
      </c>
      <c r="D50" s="97" t="s">
        <v>548</v>
      </c>
      <c r="E50" s="103" t="s">
        <v>778</v>
      </c>
      <c r="F50" s="104" t="s">
        <v>497</v>
      </c>
      <c r="G50" s="89" t="s">
        <v>497</v>
      </c>
      <c r="H50" s="103" t="s">
        <v>599</v>
      </c>
      <c r="I50" s="81">
        <f t="shared" si="8"/>
        <v>100</v>
      </c>
      <c r="J50" s="103" t="s">
        <v>599</v>
      </c>
      <c r="K50" s="81">
        <f t="shared" si="9"/>
        <v>100</v>
      </c>
      <c r="L50" s="103" t="s">
        <v>599</v>
      </c>
      <c r="M50" s="81">
        <f t="shared" si="10"/>
        <v>100</v>
      </c>
      <c r="N50" s="103" t="s">
        <v>599</v>
      </c>
      <c r="O50" s="81">
        <f t="shared" si="11"/>
        <v>100</v>
      </c>
      <c r="P50" s="103" t="s">
        <v>599</v>
      </c>
      <c r="Q50" s="81">
        <f t="shared" si="12"/>
        <v>100</v>
      </c>
      <c r="R50" s="89">
        <f t="shared" si="15"/>
        <v>100</v>
      </c>
    </row>
    <row r="51" spans="1:18" x14ac:dyDescent="0.25">
      <c r="A51" s="97" t="s">
        <v>543</v>
      </c>
      <c r="B51" s="97" t="s">
        <v>544</v>
      </c>
      <c r="C51" s="97" t="s">
        <v>545</v>
      </c>
      <c r="D51" s="97" t="s">
        <v>549</v>
      </c>
      <c r="E51" s="103" t="s">
        <v>779</v>
      </c>
      <c r="F51" s="104" t="s">
        <v>497</v>
      </c>
      <c r="G51" s="89" t="s">
        <v>497</v>
      </c>
      <c r="H51" s="103" t="s">
        <v>599</v>
      </c>
      <c r="I51" s="81">
        <f t="shared" si="8"/>
        <v>100</v>
      </c>
      <c r="J51" s="103" t="s">
        <v>599</v>
      </c>
      <c r="K51" s="81">
        <f t="shared" si="9"/>
        <v>100</v>
      </c>
      <c r="L51" s="103" t="s">
        <v>599</v>
      </c>
      <c r="M51" s="81">
        <f t="shared" si="10"/>
        <v>100</v>
      </c>
      <c r="N51" s="103" t="s">
        <v>599</v>
      </c>
      <c r="O51" s="81">
        <f t="shared" si="11"/>
        <v>100</v>
      </c>
      <c r="P51" s="103" t="s">
        <v>599</v>
      </c>
      <c r="Q51" s="81">
        <f t="shared" si="12"/>
        <v>100</v>
      </c>
      <c r="R51" s="89">
        <f t="shared" si="15"/>
        <v>100</v>
      </c>
    </row>
    <row r="52" spans="1:18" x14ac:dyDescent="0.25">
      <c r="A52" s="97" t="s">
        <v>543</v>
      </c>
      <c r="B52" s="97" t="s">
        <v>544</v>
      </c>
      <c r="C52" s="97" t="s">
        <v>545</v>
      </c>
      <c r="D52" s="97" t="s">
        <v>550</v>
      </c>
      <c r="E52" s="103" t="s">
        <v>768</v>
      </c>
      <c r="F52" s="104" t="s">
        <v>497</v>
      </c>
      <c r="G52" s="89" t="s">
        <v>497</v>
      </c>
      <c r="H52" s="103" t="s">
        <v>599</v>
      </c>
      <c r="I52" s="81">
        <f t="shared" si="8"/>
        <v>100</v>
      </c>
      <c r="J52" s="103" t="s">
        <v>599</v>
      </c>
      <c r="K52" s="81">
        <f t="shared" si="9"/>
        <v>100</v>
      </c>
      <c r="L52" s="103" t="s">
        <v>599</v>
      </c>
      <c r="M52" s="81">
        <f t="shared" si="10"/>
        <v>100</v>
      </c>
      <c r="N52" s="103" t="s">
        <v>599</v>
      </c>
      <c r="O52" s="81">
        <f t="shared" si="11"/>
        <v>100</v>
      </c>
      <c r="P52" s="103" t="s">
        <v>599</v>
      </c>
      <c r="Q52" s="81">
        <f t="shared" si="12"/>
        <v>100</v>
      </c>
      <c r="R52" s="89">
        <f t="shared" si="15"/>
        <v>100</v>
      </c>
    </row>
    <row r="53" spans="1:18" x14ac:dyDescent="0.25">
      <c r="E53" s="103"/>
      <c r="F53" s="103"/>
      <c r="G53" s="89" t="s">
        <v>497</v>
      </c>
      <c r="H53" s="81"/>
      <c r="I53" s="81">
        <f t="shared" ref="I53:Q53" si="16">(I48+I49+I50+I51+I52)/5</f>
        <v>100</v>
      </c>
      <c r="J53" s="81"/>
      <c r="K53" s="81">
        <f t="shared" si="16"/>
        <v>100</v>
      </c>
      <c r="L53" s="81"/>
      <c r="M53" s="81">
        <f t="shared" si="16"/>
        <v>100</v>
      </c>
      <c r="N53" s="81"/>
      <c r="O53" s="81">
        <f t="shared" si="16"/>
        <v>100</v>
      </c>
      <c r="P53" s="81"/>
      <c r="Q53" s="81">
        <f t="shared" si="16"/>
        <v>100</v>
      </c>
      <c r="R53" s="87">
        <f t="shared" si="15"/>
        <v>100</v>
      </c>
    </row>
    <row r="54" spans="1:18" x14ac:dyDescent="0.25">
      <c r="E54" s="103"/>
      <c r="F54" s="103"/>
      <c r="G54" s="81"/>
      <c r="H54" s="103"/>
      <c r="I54" s="81"/>
      <c r="J54" s="103"/>
      <c r="K54" s="81"/>
      <c r="L54" s="103"/>
      <c r="M54" s="81"/>
      <c r="N54" s="103"/>
      <c r="O54" s="81"/>
      <c r="P54" s="103"/>
      <c r="Q54" s="81"/>
      <c r="R54" s="81"/>
    </row>
    <row r="55" spans="1:18" s="99" customFormat="1" x14ac:dyDescent="0.25">
      <c r="E55" s="105"/>
      <c r="F55" s="105"/>
      <c r="G55" s="101"/>
      <c r="H55" s="105"/>
      <c r="I55" s="101"/>
      <c r="J55" s="105"/>
      <c r="K55" s="101"/>
      <c r="L55" s="105"/>
      <c r="M55" s="101"/>
      <c r="N55" s="105"/>
      <c r="O55" s="101"/>
      <c r="P55" s="105"/>
      <c r="Q55" s="101"/>
      <c r="R55" s="101"/>
    </row>
    <row r="56" spans="1:18" x14ac:dyDescent="0.25">
      <c r="E56" s="103"/>
      <c r="F56" s="103"/>
      <c r="G56" s="81"/>
      <c r="H56" s="103"/>
      <c r="I56" s="81"/>
      <c r="J56" s="103"/>
      <c r="K56" s="81"/>
      <c r="L56" s="103"/>
      <c r="M56" s="81"/>
      <c r="N56" s="103"/>
      <c r="O56" s="81"/>
      <c r="P56" s="103"/>
      <c r="Q56" s="81"/>
      <c r="R56" s="81"/>
    </row>
    <row r="57" spans="1:18" x14ac:dyDescent="0.25">
      <c r="A57" s="97" t="s">
        <v>558</v>
      </c>
      <c r="B57" s="97" t="s">
        <v>559</v>
      </c>
      <c r="C57" s="97" t="s">
        <v>560</v>
      </c>
      <c r="E57" s="103" t="s">
        <v>655</v>
      </c>
      <c r="F57" s="103" t="s">
        <v>599</v>
      </c>
      <c r="G57" s="81">
        <f>((E57-F57)/E57)*100</f>
        <v>100</v>
      </c>
      <c r="H57" s="103" t="s">
        <v>599</v>
      </c>
      <c r="I57" s="81">
        <f>((E57-H57)/E57)*100</f>
        <v>100</v>
      </c>
      <c r="J57" s="103" t="s">
        <v>599</v>
      </c>
      <c r="K57" s="81">
        <f>((E57-J57)/E57)*100</f>
        <v>100</v>
      </c>
      <c r="L57" s="103" t="s">
        <v>599</v>
      </c>
      <c r="M57" s="81">
        <f>((E57-L57)/E57)*100</f>
        <v>100</v>
      </c>
      <c r="N57" s="103" t="s">
        <v>599</v>
      </c>
      <c r="O57" s="81">
        <f>((E57-N57)/E57)*100</f>
        <v>100</v>
      </c>
      <c r="P57" s="103" t="s">
        <v>599</v>
      </c>
      <c r="Q57" s="81">
        <f>((E57-P57)/E57)*100</f>
        <v>100</v>
      </c>
      <c r="R57" s="82">
        <f>(G57+I57+K57+M57+O57+Q57)/6</f>
        <v>100</v>
      </c>
    </row>
    <row r="58" spans="1:18" x14ac:dyDescent="0.25">
      <c r="E58" s="103"/>
      <c r="F58" s="103"/>
      <c r="G58" s="81"/>
      <c r="H58" s="103"/>
      <c r="I58" s="81"/>
      <c r="J58" s="103"/>
      <c r="K58" s="81"/>
      <c r="L58" s="103"/>
      <c r="M58" s="81"/>
      <c r="N58" s="103"/>
      <c r="O58" s="81"/>
      <c r="P58" s="103"/>
      <c r="Q58" s="81"/>
      <c r="R58" s="81"/>
    </row>
    <row r="59" spans="1:18" x14ac:dyDescent="0.25">
      <c r="A59" s="97" t="s">
        <v>558</v>
      </c>
      <c r="B59" s="97" t="s">
        <v>561</v>
      </c>
      <c r="C59" s="97" t="s">
        <v>562</v>
      </c>
      <c r="E59" s="103" t="s">
        <v>780</v>
      </c>
      <c r="F59" s="103" t="s">
        <v>599</v>
      </c>
      <c r="G59" s="81">
        <f>((E59-F59)/E59)*100</f>
        <v>100</v>
      </c>
      <c r="H59" s="103" t="s">
        <v>599</v>
      </c>
      <c r="I59" s="81">
        <f>((E59-H59)/E59)*100</f>
        <v>100</v>
      </c>
      <c r="J59" s="103" t="s">
        <v>602</v>
      </c>
      <c r="K59" s="81">
        <f>((E59-J59)/E59)*100</f>
        <v>99.26739926739927</v>
      </c>
      <c r="L59" s="103" t="s">
        <v>602</v>
      </c>
      <c r="M59" s="81">
        <f>((E59-L59)/E59)*100</f>
        <v>99.26739926739927</v>
      </c>
      <c r="N59" s="103" t="s">
        <v>780</v>
      </c>
      <c r="O59" s="81">
        <f>((E59-N59)/E59)*100</f>
        <v>0</v>
      </c>
      <c r="P59" s="103" t="s">
        <v>599</v>
      </c>
      <c r="Q59" s="81">
        <f>((E59-P59)/E59)*100</f>
        <v>100</v>
      </c>
      <c r="R59" s="82">
        <f>(G59+I59+K59+M59+O59+Q59)/6</f>
        <v>83.089133089133085</v>
      </c>
    </row>
    <row r="60" spans="1:18" x14ac:dyDescent="0.25">
      <c r="E60" s="103"/>
      <c r="F60" s="103"/>
      <c r="G60" s="81"/>
      <c r="H60" s="103"/>
      <c r="I60" s="81"/>
      <c r="J60" s="103"/>
      <c r="K60" s="81"/>
      <c r="L60" s="103"/>
      <c r="M60" s="81"/>
      <c r="N60" s="103"/>
      <c r="O60" s="81"/>
      <c r="P60" s="103"/>
      <c r="Q60" s="81"/>
      <c r="R60" s="81"/>
    </row>
    <row r="61" spans="1:18" x14ac:dyDescent="0.25">
      <c r="A61" s="97" t="s">
        <v>558</v>
      </c>
      <c r="B61" s="97" t="s">
        <v>561</v>
      </c>
      <c r="C61" s="97" t="s">
        <v>563</v>
      </c>
      <c r="D61" s="97" t="s">
        <v>565</v>
      </c>
      <c r="E61" s="103" t="s">
        <v>764</v>
      </c>
      <c r="F61" s="103" t="s">
        <v>599</v>
      </c>
      <c r="G61" s="81">
        <f>((E61-F61)/E61)*100</f>
        <v>100</v>
      </c>
      <c r="H61" s="103" t="s">
        <v>599</v>
      </c>
      <c r="I61" s="81">
        <f>((E61-H61)/E61)*100</f>
        <v>100</v>
      </c>
      <c r="J61" s="103" t="s">
        <v>599</v>
      </c>
      <c r="K61" s="81">
        <f>((E61-J61)/E61)*100</f>
        <v>100</v>
      </c>
      <c r="L61" s="103" t="s">
        <v>599</v>
      </c>
      <c r="M61" s="81">
        <f>((E61-L61)/E61)*100</f>
        <v>100</v>
      </c>
      <c r="N61" s="103" t="s">
        <v>764</v>
      </c>
      <c r="O61" s="81">
        <f>((E61-N61)/E61)*100</f>
        <v>0</v>
      </c>
      <c r="P61" s="103" t="s">
        <v>599</v>
      </c>
      <c r="Q61" s="81">
        <f>((E61-P61)/E61)*100</f>
        <v>100</v>
      </c>
      <c r="R61" s="82">
        <f>(G61+I61+K61+M61+O61+Q61)/6</f>
        <v>83.333333333333329</v>
      </c>
    </row>
    <row r="62" spans="1:18" x14ac:dyDescent="0.25">
      <c r="E62" s="103"/>
      <c r="F62" s="103"/>
      <c r="G62" s="81"/>
      <c r="H62" s="103"/>
      <c r="I62" s="81"/>
      <c r="J62" s="103"/>
      <c r="K62" s="81"/>
      <c r="L62" s="103"/>
      <c r="M62" s="81"/>
      <c r="N62" s="103"/>
      <c r="O62" s="81"/>
      <c r="P62" s="103"/>
      <c r="Q62" s="81"/>
      <c r="R62" s="81"/>
    </row>
    <row r="63" spans="1:18" x14ac:dyDescent="0.25">
      <c r="A63" s="97" t="s">
        <v>558</v>
      </c>
      <c r="B63" s="97" t="s">
        <v>561</v>
      </c>
      <c r="C63" s="97" t="s">
        <v>566</v>
      </c>
      <c r="E63" s="103" t="s">
        <v>781</v>
      </c>
      <c r="F63" s="103" t="s">
        <v>599</v>
      </c>
      <c r="G63" s="81">
        <f>((E63-F63)/E63)*100</f>
        <v>100</v>
      </c>
      <c r="H63" s="103" t="s">
        <v>599</v>
      </c>
      <c r="I63" s="81">
        <f>((E63-H63)/E63)*100</f>
        <v>100</v>
      </c>
      <c r="J63" s="103" t="s">
        <v>655</v>
      </c>
      <c r="K63" s="81">
        <f>((E63-J63)/E63)*100</f>
        <v>99.816513761467888</v>
      </c>
      <c r="L63" s="103" t="s">
        <v>782</v>
      </c>
      <c r="M63" s="81">
        <f>((E63-L63)/E63)*100</f>
        <v>94.495412844036693</v>
      </c>
      <c r="N63" s="103" t="s">
        <v>781</v>
      </c>
      <c r="O63" s="81">
        <f>((E63-N63)/E63)*100</f>
        <v>0</v>
      </c>
      <c r="P63" s="103" t="s">
        <v>599</v>
      </c>
      <c r="Q63" s="81">
        <f>((E63-P63)/E63)*100</f>
        <v>100</v>
      </c>
      <c r="R63" s="82">
        <f>(G63+I63+K63+M63+O63+Q63)/6</f>
        <v>82.385321100917437</v>
      </c>
    </row>
    <row r="64" spans="1:18" x14ac:dyDescent="0.25">
      <c r="E64" s="103"/>
      <c r="F64" s="103"/>
      <c r="G64" s="81"/>
      <c r="H64" s="103"/>
      <c r="I64" s="81"/>
      <c r="J64" s="103"/>
      <c r="K64" s="81"/>
      <c r="L64" s="103"/>
      <c r="M64" s="81"/>
      <c r="N64" s="103"/>
      <c r="O64" s="81"/>
      <c r="P64" s="103"/>
      <c r="Q64" s="81"/>
      <c r="R64" s="81"/>
    </row>
    <row r="65" spans="1:18" x14ac:dyDescent="0.25">
      <c r="A65" s="97" t="s">
        <v>558</v>
      </c>
      <c r="B65" s="97" t="s">
        <v>561</v>
      </c>
      <c r="C65" s="97" t="s">
        <v>568</v>
      </c>
      <c r="E65" s="103" t="s">
        <v>783</v>
      </c>
      <c r="F65" s="103" t="s">
        <v>599</v>
      </c>
      <c r="G65" s="81">
        <f>((E65-F65)/E65)*100</f>
        <v>100</v>
      </c>
      <c r="H65" s="103" t="s">
        <v>599</v>
      </c>
      <c r="I65" s="81">
        <f>((E65-H65)/E65)*100</f>
        <v>100</v>
      </c>
      <c r="J65" s="103" t="s">
        <v>599</v>
      </c>
      <c r="K65" s="81">
        <f>((E65-J65)/E65)*100</f>
        <v>100</v>
      </c>
      <c r="L65" s="103" t="s">
        <v>599</v>
      </c>
      <c r="M65" s="81">
        <f>((E65-L65)/E65)*100</f>
        <v>100</v>
      </c>
      <c r="N65" s="103" t="s">
        <v>784</v>
      </c>
      <c r="O65" s="81">
        <f>((E65-N65)/E65)*100</f>
        <v>82.5</v>
      </c>
      <c r="P65" s="103" t="s">
        <v>599</v>
      </c>
      <c r="Q65" s="81">
        <f>((E65-P65)/E65)*100</f>
        <v>100</v>
      </c>
      <c r="R65" s="82">
        <f>(G65+I65+K65+M65+O65+Q65)/6</f>
        <v>97.083333333333329</v>
      </c>
    </row>
    <row r="67" spans="1:18" x14ac:dyDescent="0.25">
      <c r="A67" s="97" t="s">
        <v>558</v>
      </c>
      <c r="B67" s="97" t="s">
        <v>561</v>
      </c>
      <c r="C67" s="97" t="s">
        <v>569</v>
      </c>
      <c r="E67" s="103" t="s">
        <v>692</v>
      </c>
      <c r="F67" s="103" t="s">
        <v>599</v>
      </c>
      <c r="G67" s="81">
        <f t="shared" si="7"/>
        <v>100</v>
      </c>
      <c r="H67" s="103" t="s">
        <v>599</v>
      </c>
      <c r="I67" s="81">
        <f t="shared" si="8"/>
        <v>100</v>
      </c>
      <c r="J67" s="103" t="s">
        <v>599</v>
      </c>
      <c r="K67" s="81">
        <f t="shared" si="9"/>
        <v>100</v>
      </c>
      <c r="L67" s="103" t="s">
        <v>603</v>
      </c>
      <c r="M67" s="81">
        <f t="shared" si="10"/>
        <v>37.5</v>
      </c>
      <c r="N67" s="103" t="s">
        <v>785</v>
      </c>
      <c r="O67" s="81">
        <f t="shared" si="11"/>
        <v>12.5</v>
      </c>
      <c r="P67" s="103" t="s">
        <v>599</v>
      </c>
      <c r="Q67" s="81">
        <f t="shared" si="12"/>
        <v>100</v>
      </c>
      <c r="R67" s="151">
        <f t="shared" si="13"/>
        <v>75</v>
      </c>
    </row>
    <row r="69" spans="1:18" x14ac:dyDescent="0.25">
      <c r="A69" s="97" t="s">
        <v>899</v>
      </c>
    </row>
    <row r="71" spans="1:18" x14ac:dyDescent="0.25">
      <c r="A71" s="66"/>
      <c r="B71" s="67" t="s">
        <v>468</v>
      </c>
    </row>
    <row r="72" spans="1:18" x14ac:dyDescent="0.25">
      <c r="A72" s="72"/>
      <c r="B72" s="67" t="s">
        <v>469</v>
      </c>
    </row>
  </sheetData>
  <mergeCells count="2">
    <mergeCell ref="D1:R1"/>
    <mergeCell ref="A2:R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82"/>
  <sheetViews>
    <sheetView zoomScale="70" zoomScaleNormal="70" workbookViewId="0">
      <selection activeCell="A3" sqref="A3"/>
    </sheetView>
  </sheetViews>
  <sheetFormatPr baseColWidth="10" defaultColWidth="10.85546875" defaultRowHeight="15" x14ac:dyDescent="0.25"/>
  <cols>
    <col min="1" max="1" width="18.42578125" style="1" customWidth="1"/>
    <col min="2" max="2" width="15.7109375" style="140" customWidth="1"/>
    <col min="3" max="3" width="35.140625" style="140" customWidth="1"/>
    <col min="4" max="4" width="20.42578125" style="135" customWidth="1"/>
    <col min="5" max="5" width="11.7109375" style="116" customWidth="1"/>
    <col min="6" max="16" width="11.7109375" style="1" customWidth="1"/>
    <col min="17" max="16384" width="10.85546875" style="1"/>
  </cols>
  <sheetData>
    <row r="1" spans="1:30" ht="86.25" customHeight="1" x14ac:dyDescent="0.25">
      <c r="A1" s="43"/>
      <c r="B1" s="43"/>
      <c r="C1" s="43"/>
      <c r="D1" s="165" t="s">
        <v>351</v>
      </c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 ht="19.5" customHeight="1" x14ac:dyDescent="0.25">
      <c r="A2" s="166" t="s">
        <v>786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30" s="80" customFormat="1" ht="48" x14ac:dyDescent="0.2">
      <c r="A3" s="76" t="s">
        <v>473</v>
      </c>
      <c r="B3" s="76" t="s">
        <v>474</v>
      </c>
      <c r="C3" s="76" t="s">
        <v>338</v>
      </c>
      <c r="D3" s="76" t="s">
        <v>475</v>
      </c>
      <c r="E3" s="94" t="s">
        <v>476</v>
      </c>
      <c r="F3" s="76" t="s">
        <v>587</v>
      </c>
      <c r="G3" s="95" t="s">
        <v>588</v>
      </c>
      <c r="H3" s="76" t="s">
        <v>589</v>
      </c>
      <c r="I3" s="95" t="s">
        <v>590</v>
      </c>
      <c r="J3" s="76" t="s">
        <v>591</v>
      </c>
      <c r="K3" s="95" t="s">
        <v>592</v>
      </c>
      <c r="L3" s="76" t="s">
        <v>593</v>
      </c>
      <c r="M3" s="95" t="s">
        <v>594</v>
      </c>
      <c r="N3" s="76" t="s">
        <v>595</v>
      </c>
      <c r="O3" s="95" t="s">
        <v>596</v>
      </c>
      <c r="P3" s="95" t="s">
        <v>597</v>
      </c>
    </row>
    <row r="4" spans="1:30" ht="45.75" x14ac:dyDescent="0.25">
      <c r="A4" s="106" t="s">
        <v>493</v>
      </c>
      <c r="B4" s="107" t="s">
        <v>494</v>
      </c>
      <c r="C4" s="107" t="s">
        <v>495</v>
      </c>
      <c r="D4" s="108" t="s">
        <v>496</v>
      </c>
      <c r="E4" s="109">
        <v>139</v>
      </c>
      <c r="F4" s="85">
        <v>0</v>
      </c>
      <c r="G4" s="110">
        <f>((E4-F4)/E4)*100</f>
        <v>100</v>
      </c>
      <c r="H4" s="85">
        <v>0</v>
      </c>
      <c r="I4" s="110">
        <f>((E4-H4)/E4)*100</f>
        <v>100</v>
      </c>
      <c r="J4" s="85">
        <v>0</v>
      </c>
      <c r="K4" s="110">
        <f>((E4-J4)/E4)*100</f>
        <v>100</v>
      </c>
      <c r="L4" s="85">
        <v>0</v>
      </c>
      <c r="M4" s="110">
        <f>((E4-L4)/E4)*100</f>
        <v>100</v>
      </c>
      <c r="N4" s="85">
        <v>0</v>
      </c>
      <c r="O4" s="110">
        <f>((E4-N4)/E4)*100</f>
        <v>100</v>
      </c>
      <c r="P4" s="110">
        <f>(G4+I4+K4+M4+O4)/5</f>
        <v>100</v>
      </c>
    </row>
    <row r="5" spans="1:30" s="115" customFormat="1" x14ac:dyDescent="0.25">
      <c r="A5" s="111"/>
      <c r="B5" s="112"/>
      <c r="C5" s="112"/>
      <c r="D5" s="113"/>
      <c r="E5" s="114"/>
      <c r="G5" s="96"/>
    </row>
    <row r="6" spans="1:30" ht="34.5" x14ac:dyDescent="0.25">
      <c r="A6" s="106" t="s">
        <v>493</v>
      </c>
      <c r="B6" s="107" t="s">
        <v>494</v>
      </c>
      <c r="C6" s="107" t="s">
        <v>498</v>
      </c>
      <c r="D6" s="108" t="s">
        <v>499</v>
      </c>
      <c r="E6" s="116">
        <v>761</v>
      </c>
      <c r="F6" s="1">
        <v>0</v>
      </c>
      <c r="G6" s="117">
        <f t="shared" ref="G6:G9" si="0">((E6-F6)/E6)*100</f>
        <v>100</v>
      </c>
      <c r="H6" s="1">
        <v>0</v>
      </c>
      <c r="I6" s="117">
        <f t="shared" ref="I6:I9" si="1">((E6-H6)/E6)*100</f>
        <v>100</v>
      </c>
      <c r="J6" s="1">
        <v>0</v>
      </c>
      <c r="K6" s="117">
        <f t="shared" ref="K6:K9" si="2">((E6-J6)/E6)*100</f>
        <v>100</v>
      </c>
      <c r="L6" s="1">
        <v>0</v>
      </c>
      <c r="M6" s="117">
        <f t="shared" ref="M6:M9" si="3">((E6-L6)/E6)*100</f>
        <v>100</v>
      </c>
      <c r="N6" s="1">
        <v>0</v>
      </c>
      <c r="O6" s="117">
        <f t="shared" ref="O6:O9" si="4">((E6-N6)/E6)*100</f>
        <v>100</v>
      </c>
      <c r="P6" s="117">
        <f t="shared" ref="P6:P9" si="5">(G6+I6+K6+M6+O6)/5</f>
        <v>100</v>
      </c>
    </row>
    <row r="7" spans="1:30" ht="48.75" x14ac:dyDescent="0.25">
      <c r="A7" s="106" t="s">
        <v>493</v>
      </c>
      <c r="B7" s="107" t="s">
        <v>494</v>
      </c>
      <c r="C7" s="107" t="s">
        <v>500</v>
      </c>
      <c r="D7" s="108" t="s">
        <v>787</v>
      </c>
      <c r="E7" s="116">
        <v>5</v>
      </c>
      <c r="F7" s="1">
        <v>0</v>
      </c>
      <c r="G7" s="117">
        <f>((E7-F7)/E7)*100</f>
        <v>100</v>
      </c>
      <c r="H7" s="1">
        <v>0</v>
      </c>
      <c r="I7" s="117">
        <f>((E7-H7)/E7)*100</f>
        <v>100</v>
      </c>
      <c r="J7" s="1">
        <v>0</v>
      </c>
      <c r="K7" s="117">
        <f>((E7-J7)/E7)*100</f>
        <v>100</v>
      </c>
      <c r="L7" s="1">
        <v>0</v>
      </c>
      <c r="M7" s="117">
        <f>((E7-L7)/E7)*100</f>
        <v>100</v>
      </c>
      <c r="N7" s="1">
        <v>0</v>
      </c>
      <c r="O7" s="117">
        <f>((E7-N7)/E7)*100</f>
        <v>100</v>
      </c>
      <c r="P7" s="117">
        <f>(G7+I7+K7+M7+O7)/5</f>
        <v>100</v>
      </c>
    </row>
    <row r="8" spans="1:30" ht="48.75" x14ac:dyDescent="0.25">
      <c r="A8" s="106" t="s">
        <v>493</v>
      </c>
      <c r="B8" s="107" t="s">
        <v>494</v>
      </c>
      <c r="C8" s="107" t="s">
        <v>500</v>
      </c>
      <c r="D8" s="108" t="s">
        <v>501</v>
      </c>
      <c r="E8" s="116">
        <v>372</v>
      </c>
      <c r="F8" s="1">
        <v>0</v>
      </c>
      <c r="G8" s="117">
        <f t="shared" si="0"/>
        <v>100</v>
      </c>
      <c r="H8" s="1">
        <v>0</v>
      </c>
      <c r="I8" s="117">
        <f t="shared" si="1"/>
        <v>100</v>
      </c>
      <c r="J8" s="1">
        <v>0</v>
      </c>
      <c r="K8" s="117">
        <f t="shared" si="2"/>
        <v>100</v>
      </c>
      <c r="L8" s="1">
        <v>0</v>
      </c>
      <c r="M8" s="117">
        <f t="shared" si="3"/>
        <v>100</v>
      </c>
      <c r="N8" s="1">
        <v>0</v>
      </c>
      <c r="O8" s="117">
        <f t="shared" si="4"/>
        <v>100</v>
      </c>
      <c r="P8" s="117">
        <f t="shared" si="5"/>
        <v>100</v>
      </c>
    </row>
    <row r="9" spans="1:30" ht="48.75" x14ac:dyDescent="0.25">
      <c r="A9" s="106" t="s">
        <v>493</v>
      </c>
      <c r="B9" s="107" t="s">
        <v>494</v>
      </c>
      <c r="C9" s="107" t="s">
        <v>500</v>
      </c>
      <c r="D9" s="108" t="s">
        <v>502</v>
      </c>
      <c r="E9" s="116">
        <v>12</v>
      </c>
      <c r="F9" s="1">
        <v>0</v>
      </c>
      <c r="G9" s="117">
        <f t="shared" si="0"/>
        <v>100</v>
      </c>
      <c r="H9" s="1">
        <v>0</v>
      </c>
      <c r="I9" s="117">
        <f t="shared" si="1"/>
        <v>100</v>
      </c>
      <c r="J9" s="1">
        <v>0</v>
      </c>
      <c r="K9" s="117">
        <f t="shared" si="2"/>
        <v>100</v>
      </c>
      <c r="L9" s="1">
        <v>0</v>
      </c>
      <c r="M9" s="117">
        <f t="shared" si="3"/>
        <v>100</v>
      </c>
      <c r="N9" s="1">
        <v>0</v>
      </c>
      <c r="O9" s="117">
        <f t="shared" si="4"/>
        <v>100</v>
      </c>
      <c r="P9" s="117">
        <f t="shared" si="5"/>
        <v>100</v>
      </c>
    </row>
    <row r="10" spans="1:30" x14ac:dyDescent="0.25">
      <c r="A10" s="106"/>
      <c r="B10" s="107"/>
      <c r="C10" s="107"/>
      <c r="D10" s="108"/>
      <c r="G10" s="110">
        <f>(G6+G7+G8+G9)/4</f>
        <v>100</v>
      </c>
      <c r="H10" s="110"/>
      <c r="I10" s="110">
        <f>(I6+I7+I8+I9)/4</f>
        <v>100</v>
      </c>
      <c r="J10" s="110"/>
      <c r="K10" s="110">
        <f>(K6+K7+K8+K9)/4</f>
        <v>100</v>
      </c>
      <c r="L10" s="110"/>
      <c r="M10" s="110">
        <f>(M6+M7+M8+M9)/4</f>
        <v>100</v>
      </c>
      <c r="N10" s="110"/>
      <c r="O10" s="110">
        <f>(O6+O7+O8+O9)/4</f>
        <v>100</v>
      </c>
      <c r="P10" s="110">
        <f>(P6+P7+P8+P9)/4</f>
        <v>100</v>
      </c>
    </row>
    <row r="11" spans="1:30" x14ac:dyDescent="0.25">
      <c r="A11" s="106"/>
      <c r="B11" s="107"/>
      <c r="C11" s="107"/>
      <c r="D11" s="108"/>
      <c r="G11" s="117"/>
      <c r="I11" s="117"/>
      <c r="K11" s="117"/>
      <c r="M11" s="117"/>
      <c r="O11" s="117"/>
      <c r="P11" s="117"/>
    </row>
    <row r="12" spans="1:30" ht="72.75" x14ac:dyDescent="0.25">
      <c r="A12" s="106" t="s">
        <v>493</v>
      </c>
      <c r="B12" s="107" t="s">
        <v>503</v>
      </c>
      <c r="C12" s="107" t="s">
        <v>504</v>
      </c>
      <c r="D12" s="108" t="s">
        <v>506</v>
      </c>
      <c r="E12" s="116">
        <v>61</v>
      </c>
      <c r="F12" s="1">
        <v>0</v>
      </c>
      <c r="G12" s="117">
        <f>((E12-F12)/E12)*100</f>
        <v>100</v>
      </c>
      <c r="H12" s="1">
        <v>0</v>
      </c>
      <c r="I12" s="117">
        <f>((E12-H12)/E12)*100</f>
        <v>100</v>
      </c>
      <c r="J12" s="1">
        <v>0</v>
      </c>
      <c r="K12" s="117">
        <f>((E12-J12)/E12)*100</f>
        <v>100</v>
      </c>
      <c r="L12" s="1">
        <v>0</v>
      </c>
      <c r="M12" s="117">
        <f>((E12-L12)/E12)*100</f>
        <v>100</v>
      </c>
      <c r="N12" s="1">
        <v>0</v>
      </c>
      <c r="O12" s="117">
        <f>((E12-N12)/E12)*100</f>
        <v>100</v>
      </c>
      <c r="P12" s="117">
        <f>(G12+I12+K12+M12+O12)/5</f>
        <v>100</v>
      </c>
    </row>
    <row r="13" spans="1:30" ht="72.75" x14ac:dyDescent="0.25">
      <c r="A13" s="106" t="s">
        <v>493</v>
      </c>
      <c r="B13" s="107" t="s">
        <v>503</v>
      </c>
      <c r="C13" s="107" t="s">
        <v>504</v>
      </c>
      <c r="D13" s="108" t="s">
        <v>510</v>
      </c>
      <c r="E13" s="116">
        <v>3232</v>
      </c>
      <c r="F13" s="1">
        <v>0</v>
      </c>
      <c r="G13" s="117">
        <f>((E13-F13)/E13)*100</f>
        <v>100</v>
      </c>
      <c r="H13" s="1">
        <v>0</v>
      </c>
      <c r="I13" s="117">
        <f>((E13-H13)/E13)*100</f>
        <v>100</v>
      </c>
      <c r="J13" s="1">
        <v>0</v>
      </c>
      <c r="K13" s="117">
        <f>((E13-J13)/E13)*100</f>
        <v>100</v>
      </c>
      <c r="L13" s="1">
        <v>0</v>
      </c>
      <c r="M13" s="117">
        <f>((E13-L13)/E13)*100</f>
        <v>100</v>
      </c>
      <c r="N13" s="1">
        <v>0</v>
      </c>
      <c r="O13" s="117">
        <f>((E13-N13)/E13)*100</f>
        <v>100</v>
      </c>
      <c r="P13" s="117">
        <f>(G13+I13+K13+M13+O13)/5</f>
        <v>100</v>
      </c>
    </row>
    <row r="14" spans="1:30" x14ac:dyDescent="0.25">
      <c r="A14" s="106"/>
      <c r="B14" s="107"/>
      <c r="C14" s="107"/>
      <c r="D14" s="108"/>
      <c r="G14" s="110">
        <f>(G12+G13)/2</f>
        <v>100</v>
      </c>
      <c r="H14" s="110"/>
      <c r="I14" s="110">
        <f>(I12+I13)/2</f>
        <v>100</v>
      </c>
      <c r="J14" s="110"/>
      <c r="K14" s="110">
        <f>(K12+K13)/2</f>
        <v>100</v>
      </c>
      <c r="L14" s="110"/>
      <c r="M14" s="110">
        <f>(M12+M13)/2</f>
        <v>100</v>
      </c>
      <c r="N14" s="110"/>
      <c r="O14" s="110">
        <f>(O12+O13)/2</f>
        <v>100</v>
      </c>
      <c r="P14" s="110">
        <f>(P12+P13)/2</f>
        <v>100</v>
      </c>
    </row>
    <row r="15" spans="1:30" x14ac:dyDescent="0.25">
      <c r="A15" s="106"/>
      <c r="B15" s="107"/>
      <c r="C15" s="107"/>
      <c r="D15" s="108"/>
      <c r="G15" s="117"/>
      <c r="I15" s="117"/>
      <c r="K15" s="117"/>
      <c r="M15" s="117"/>
      <c r="O15" s="117"/>
      <c r="P15" s="117"/>
    </row>
    <row r="16" spans="1:30" ht="45.75" x14ac:dyDescent="0.25">
      <c r="A16" s="106" t="s">
        <v>493</v>
      </c>
      <c r="B16" s="107" t="s">
        <v>494</v>
      </c>
      <c r="C16" s="107" t="s">
        <v>511</v>
      </c>
      <c r="D16" s="108" t="s">
        <v>513</v>
      </c>
      <c r="E16" s="116">
        <v>22983</v>
      </c>
      <c r="F16" s="1">
        <v>0</v>
      </c>
      <c r="G16" s="117">
        <f>((E16-F16)/E16)*100</f>
        <v>100</v>
      </c>
      <c r="H16" s="1">
        <v>0</v>
      </c>
      <c r="I16" s="117">
        <f>((E16-H16)/E16)*100</f>
        <v>100</v>
      </c>
      <c r="J16" s="1">
        <v>0</v>
      </c>
      <c r="K16" s="117">
        <f>((E16-J16)/E16)*100</f>
        <v>100</v>
      </c>
      <c r="L16" s="1">
        <v>0</v>
      </c>
      <c r="M16" s="117">
        <f>((E16-L16)/E16)*100</f>
        <v>100</v>
      </c>
      <c r="N16" s="1">
        <v>0</v>
      </c>
      <c r="O16" s="117">
        <f>((E16-N16)/E16)*100</f>
        <v>100</v>
      </c>
      <c r="P16" s="117">
        <f>(G16+I16+K16+M16+O16)/5</f>
        <v>100</v>
      </c>
    </row>
    <row r="17" spans="1:16" x14ac:dyDescent="0.25">
      <c r="A17" s="106"/>
      <c r="B17" s="107"/>
      <c r="C17" s="107"/>
      <c r="D17" s="108"/>
      <c r="G17" s="117"/>
      <c r="I17" s="117"/>
      <c r="K17" s="117"/>
      <c r="M17" s="117"/>
      <c r="O17" s="117"/>
      <c r="P17" s="117"/>
    </row>
    <row r="18" spans="1:16" ht="34.5" x14ac:dyDescent="0.25">
      <c r="A18" s="106" t="s">
        <v>493</v>
      </c>
      <c r="B18" s="107" t="s">
        <v>494</v>
      </c>
      <c r="C18" s="107" t="s">
        <v>514</v>
      </c>
      <c r="D18" s="108" t="s">
        <v>516</v>
      </c>
      <c r="E18" s="116">
        <v>1224</v>
      </c>
      <c r="F18" s="1">
        <v>0</v>
      </c>
      <c r="G18" s="117">
        <f>((E18-F18)/E18)*100</f>
        <v>100</v>
      </c>
      <c r="H18" s="1">
        <v>0</v>
      </c>
      <c r="I18" s="117">
        <f>((E18-H18)/E18)*100</f>
        <v>100</v>
      </c>
      <c r="J18" s="1">
        <v>0</v>
      </c>
      <c r="K18" s="117">
        <f>((E18-J18)/E18)*100</f>
        <v>100</v>
      </c>
      <c r="L18" s="1">
        <v>0</v>
      </c>
      <c r="M18" s="117">
        <f>((E18-L18)/E18)*100</f>
        <v>100</v>
      </c>
      <c r="N18" s="1">
        <v>0</v>
      </c>
      <c r="O18" s="117">
        <f>((E18-N18)/E18)*100</f>
        <v>100</v>
      </c>
      <c r="P18" s="117">
        <f>(G18+I18+K18+M18+O18)/5</f>
        <v>100</v>
      </c>
    </row>
    <row r="19" spans="1:16" x14ac:dyDescent="0.25">
      <c r="A19" s="73"/>
      <c r="B19" s="118"/>
      <c r="C19" s="118"/>
      <c r="D19" s="119"/>
    </row>
    <row r="20" spans="1:16" ht="24.75" x14ac:dyDescent="0.25">
      <c r="A20" s="106" t="s">
        <v>493</v>
      </c>
      <c r="B20" s="107" t="s">
        <v>788</v>
      </c>
      <c r="C20" s="107" t="s">
        <v>789</v>
      </c>
      <c r="D20" s="108" t="s">
        <v>763</v>
      </c>
      <c r="E20" s="116">
        <v>21953</v>
      </c>
      <c r="F20" s="1">
        <v>0</v>
      </c>
      <c r="G20" s="117">
        <f t="shared" ref="G20:G97" si="6">((E20-F20)/E20)*100</f>
        <v>100</v>
      </c>
      <c r="H20" s="1">
        <v>0</v>
      </c>
      <c r="I20" s="117">
        <f t="shared" ref="I20:I97" si="7">((E20-H20)/E20)*100</f>
        <v>100</v>
      </c>
      <c r="J20" s="1">
        <v>0</v>
      </c>
      <c r="K20" s="117">
        <f t="shared" ref="K20:K97" si="8">((E20-J20)/E20)*100</f>
        <v>100</v>
      </c>
      <c r="L20" s="1">
        <v>4874</v>
      </c>
      <c r="M20" s="117">
        <f t="shared" ref="M20:M97" si="9">((E20-L20)/E20)*100</f>
        <v>77.798023049241564</v>
      </c>
      <c r="N20" s="1">
        <v>0</v>
      </c>
      <c r="O20" s="117">
        <f t="shared" ref="O20:O97" si="10">((E20-N20)/E20)*100</f>
        <v>100</v>
      </c>
      <c r="P20" s="117">
        <f t="shared" ref="P20:P97" si="11">(G20+I20+K20+M20+O20)/5</f>
        <v>95.559604609848321</v>
      </c>
    </row>
    <row r="21" spans="1:16" x14ac:dyDescent="0.25">
      <c r="A21" s="106"/>
      <c r="B21" s="107"/>
      <c r="C21" s="107"/>
      <c r="D21" s="108"/>
      <c r="G21" s="117"/>
      <c r="I21" s="117"/>
      <c r="K21" s="117"/>
      <c r="M21" s="117"/>
      <c r="O21" s="117"/>
      <c r="P21" s="117"/>
    </row>
    <row r="22" spans="1:16" s="124" customFormat="1" x14ac:dyDescent="0.25">
      <c r="A22" s="120"/>
      <c r="B22" s="121"/>
      <c r="C22" s="121"/>
      <c r="D22" s="122"/>
      <c r="E22" s="123"/>
      <c r="G22" s="125"/>
      <c r="I22" s="125"/>
      <c r="K22" s="125"/>
      <c r="M22" s="125"/>
      <c r="O22" s="125"/>
      <c r="P22" s="125"/>
    </row>
    <row r="23" spans="1:16" x14ac:dyDescent="0.25">
      <c r="A23" s="106"/>
      <c r="B23" s="107"/>
      <c r="C23" s="107"/>
      <c r="D23" s="108"/>
      <c r="G23" s="117"/>
      <c r="I23" s="117"/>
      <c r="K23" s="117"/>
      <c r="M23" s="117"/>
      <c r="O23" s="117"/>
      <c r="P23" s="117"/>
    </row>
    <row r="24" spans="1:16" ht="36.75" x14ac:dyDescent="0.25">
      <c r="A24" s="106" t="s">
        <v>610</v>
      </c>
      <c r="B24" s="107" t="s">
        <v>611</v>
      </c>
      <c r="C24" s="107" t="s">
        <v>612</v>
      </c>
      <c r="D24" s="108" t="s">
        <v>613</v>
      </c>
      <c r="E24" s="109">
        <v>1409</v>
      </c>
      <c r="F24" s="85">
        <v>0</v>
      </c>
      <c r="G24" s="110">
        <f>((E24-F24)/E24)*100</f>
        <v>100</v>
      </c>
      <c r="H24" s="85">
        <v>0</v>
      </c>
      <c r="I24" s="110">
        <f>((E24-H24)/E24)*100</f>
        <v>100</v>
      </c>
      <c r="J24" s="85">
        <v>9</v>
      </c>
      <c r="K24" s="110">
        <f>((E24-J24)/E24)*100</f>
        <v>99.361249112845996</v>
      </c>
      <c r="L24" s="85">
        <v>9</v>
      </c>
      <c r="M24" s="110">
        <f>((E24-L24)/E24)*100</f>
        <v>99.361249112845996</v>
      </c>
      <c r="N24" s="85">
        <v>0</v>
      </c>
      <c r="O24" s="110">
        <f>((E24-N24)/E24)*100</f>
        <v>100</v>
      </c>
      <c r="P24" s="110">
        <f>(G24+I24+K24+M24+O24)/5</f>
        <v>99.744499645138404</v>
      </c>
    </row>
    <row r="25" spans="1:16" x14ac:dyDescent="0.25">
      <c r="A25" s="106"/>
      <c r="B25" s="107"/>
      <c r="C25" s="107"/>
      <c r="D25" s="119"/>
      <c r="G25" s="117"/>
      <c r="I25" s="117"/>
      <c r="K25" s="117"/>
      <c r="M25" s="117"/>
      <c r="O25" s="117"/>
      <c r="P25" s="117"/>
    </row>
    <row r="26" spans="1:16" ht="60.75" x14ac:dyDescent="0.25">
      <c r="A26" s="106" t="s">
        <v>610</v>
      </c>
      <c r="B26" s="107" t="s">
        <v>615</v>
      </c>
      <c r="C26" s="107" t="s">
        <v>616</v>
      </c>
      <c r="D26" s="108" t="s">
        <v>617</v>
      </c>
      <c r="E26" s="116">
        <v>136536</v>
      </c>
      <c r="F26" s="1">
        <v>0</v>
      </c>
      <c r="G26" s="117">
        <f t="shared" si="6"/>
        <v>100</v>
      </c>
      <c r="H26" s="1">
        <v>0</v>
      </c>
      <c r="I26" s="117">
        <f t="shared" si="7"/>
        <v>100</v>
      </c>
      <c r="J26" s="1">
        <v>20910</v>
      </c>
      <c r="K26" s="117">
        <f t="shared" si="8"/>
        <v>84.685357707857264</v>
      </c>
      <c r="L26" s="1">
        <v>21278</v>
      </c>
      <c r="M26" s="117">
        <f t="shared" si="9"/>
        <v>84.415831722036685</v>
      </c>
      <c r="N26" s="1">
        <v>0</v>
      </c>
      <c r="O26" s="117">
        <f t="shared" si="10"/>
        <v>100</v>
      </c>
      <c r="P26" s="110">
        <f t="shared" si="11"/>
        <v>93.820237885978798</v>
      </c>
    </row>
    <row r="27" spans="1:16" x14ac:dyDescent="0.25">
      <c r="A27" s="73"/>
      <c r="B27" s="118"/>
      <c r="C27" s="118"/>
      <c r="D27" s="119"/>
    </row>
    <row r="28" spans="1:16" x14ac:dyDescent="0.25">
      <c r="A28" s="106"/>
      <c r="B28" s="107"/>
      <c r="C28" s="107"/>
      <c r="D28" s="108"/>
      <c r="G28" s="117"/>
      <c r="I28" s="117"/>
      <c r="K28" s="117"/>
      <c r="M28" s="117"/>
      <c r="O28" s="117"/>
      <c r="P28" s="117"/>
    </row>
    <row r="29" spans="1:16" s="124" customFormat="1" x14ac:dyDescent="0.25">
      <c r="A29" s="120"/>
      <c r="B29" s="121"/>
      <c r="C29" s="121"/>
      <c r="D29" s="122"/>
      <c r="E29" s="123"/>
      <c r="G29" s="125"/>
      <c r="I29" s="125"/>
      <c r="K29" s="125"/>
      <c r="M29" s="125"/>
      <c r="O29" s="125"/>
      <c r="P29" s="125"/>
    </row>
    <row r="30" spans="1:16" x14ac:dyDescent="0.25">
      <c r="A30" s="106"/>
      <c r="B30" s="107"/>
      <c r="C30" s="107"/>
      <c r="D30" s="108"/>
      <c r="G30" s="117"/>
      <c r="I30" s="117"/>
      <c r="K30" s="117"/>
      <c r="M30" s="117"/>
      <c r="O30" s="117"/>
      <c r="P30" s="117"/>
    </row>
    <row r="31" spans="1:16" ht="36.75" x14ac:dyDescent="0.25">
      <c r="A31" s="106" t="s">
        <v>625</v>
      </c>
      <c r="B31" s="107" t="s">
        <v>626</v>
      </c>
      <c r="C31" s="107" t="s">
        <v>627</v>
      </c>
      <c r="D31" s="119"/>
      <c r="E31" s="109">
        <v>144464</v>
      </c>
      <c r="F31" s="85">
        <v>11642</v>
      </c>
      <c r="G31" s="110">
        <f t="shared" si="6"/>
        <v>91.941244877616569</v>
      </c>
      <c r="H31" s="85">
        <v>0</v>
      </c>
      <c r="I31" s="110">
        <f t="shared" si="7"/>
        <v>100</v>
      </c>
      <c r="J31" s="85">
        <v>0</v>
      </c>
      <c r="K31" s="110">
        <f t="shared" si="8"/>
        <v>100</v>
      </c>
      <c r="L31" s="85">
        <v>0</v>
      </c>
      <c r="M31" s="110">
        <f t="shared" si="9"/>
        <v>100</v>
      </c>
      <c r="N31" s="85">
        <v>0</v>
      </c>
      <c r="O31" s="110">
        <f t="shared" si="10"/>
        <v>100</v>
      </c>
      <c r="P31" s="110">
        <f t="shared" si="11"/>
        <v>98.388248975523311</v>
      </c>
    </row>
    <row r="32" spans="1:16" x14ac:dyDescent="0.25">
      <c r="A32" s="106"/>
      <c r="B32" s="107"/>
      <c r="C32" s="107"/>
      <c r="D32" s="119"/>
      <c r="G32" s="117"/>
      <c r="I32" s="117"/>
      <c r="K32" s="117"/>
      <c r="M32" s="117"/>
      <c r="O32" s="117"/>
      <c r="P32" s="117"/>
    </row>
    <row r="33" spans="1:16" s="124" customFormat="1" x14ac:dyDescent="0.25">
      <c r="A33" s="120"/>
      <c r="B33" s="121"/>
      <c r="C33" s="121"/>
      <c r="D33" s="126"/>
      <c r="E33" s="123"/>
      <c r="G33" s="125"/>
      <c r="I33" s="125"/>
      <c r="K33" s="125"/>
      <c r="M33" s="125"/>
      <c r="O33" s="125"/>
      <c r="P33" s="125"/>
    </row>
    <row r="34" spans="1:16" x14ac:dyDescent="0.25">
      <c r="A34" s="106"/>
      <c r="B34" s="107"/>
      <c r="C34" s="107"/>
      <c r="D34" s="119"/>
      <c r="G34" s="117"/>
      <c r="I34" s="117"/>
      <c r="K34" s="117"/>
      <c r="M34" s="117"/>
      <c r="O34" s="117"/>
      <c r="P34" s="117"/>
    </row>
    <row r="35" spans="1:16" ht="24.75" x14ac:dyDescent="0.25">
      <c r="A35" s="106" t="s">
        <v>523</v>
      </c>
      <c r="B35" s="107" t="s">
        <v>524</v>
      </c>
      <c r="C35" s="107" t="s">
        <v>525</v>
      </c>
      <c r="D35" s="119"/>
      <c r="E35" s="109">
        <v>46</v>
      </c>
      <c r="F35" s="85">
        <v>0</v>
      </c>
      <c r="G35" s="110">
        <f>((E35-F35)/E35)*100</f>
        <v>100</v>
      </c>
      <c r="H35" s="85">
        <v>0</v>
      </c>
      <c r="I35" s="110">
        <f>((E35-H35)/E35)*100</f>
        <v>100</v>
      </c>
      <c r="J35" s="85">
        <v>0</v>
      </c>
      <c r="K35" s="110">
        <f>((E35-J35)/E35)*100</f>
        <v>100</v>
      </c>
      <c r="L35" s="85">
        <v>46</v>
      </c>
      <c r="M35" s="110">
        <f>((E35-L35)/E35)*100</f>
        <v>0</v>
      </c>
      <c r="N35" s="85">
        <v>0</v>
      </c>
      <c r="O35" s="110">
        <f>((E35-N35)/E35)*100</f>
        <v>100</v>
      </c>
      <c r="P35" s="110">
        <f>(G35+I35+K35+M35+O35)/5</f>
        <v>80</v>
      </c>
    </row>
    <row r="36" spans="1:16" x14ac:dyDescent="0.25">
      <c r="A36" s="106"/>
      <c r="B36" s="107"/>
      <c r="C36" s="107"/>
      <c r="D36" s="119"/>
      <c r="G36" s="117"/>
      <c r="I36" s="117"/>
      <c r="K36" s="117"/>
      <c r="M36" s="117"/>
      <c r="O36" s="117"/>
      <c r="P36" s="117"/>
    </row>
    <row r="37" spans="1:16" ht="84.75" x14ac:dyDescent="0.25">
      <c r="A37" s="106" t="s">
        <v>523</v>
      </c>
      <c r="B37" s="107" t="s">
        <v>531</v>
      </c>
      <c r="C37" s="107" t="s">
        <v>532</v>
      </c>
      <c r="D37" s="119"/>
      <c r="E37" s="116">
        <v>192258</v>
      </c>
      <c r="F37" s="1">
        <v>0</v>
      </c>
      <c r="G37" s="117">
        <f t="shared" si="6"/>
        <v>100</v>
      </c>
      <c r="H37" s="1">
        <v>0</v>
      </c>
      <c r="I37" s="117">
        <f t="shared" si="7"/>
        <v>100</v>
      </c>
      <c r="J37" s="1">
        <v>0</v>
      </c>
      <c r="K37" s="117">
        <f t="shared" si="8"/>
        <v>100</v>
      </c>
      <c r="L37" s="1">
        <v>0</v>
      </c>
      <c r="M37" s="117">
        <f t="shared" si="9"/>
        <v>100</v>
      </c>
      <c r="N37" s="1">
        <v>0</v>
      </c>
      <c r="O37" s="117">
        <f t="shared" si="10"/>
        <v>100</v>
      </c>
      <c r="P37" s="117">
        <f t="shared" si="11"/>
        <v>100</v>
      </c>
    </row>
    <row r="38" spans="1:16" ht="84.75" x14ac:dyDescent="0.25">
      <c r="A38" s="106" t="s">
        <v>523</v>
      </c>
      <c r="B38" s="107" t="s">
        <v>531</v>
      </c>
      <c r="C38" s="107" t="s">
        <v>532</v>
      </c>
      <c r="D38" s="108" t="s">
        <v>533</v>
      </c>
      <c r="E38" s="116">
        <v>183616</v>
      </c>
      <c r="F38" s="1">
        <v>328</v>
      </c>
      <c r="G38" s="117">
        <f t="shared" si="6"/>
        <v>99.821366329731603</v>
      </c>
      <c r="H38" s="1">
        <v>0</v>
      </c>
      <c r="I38" s="117">
        <f t="shared" si="7"/>
        <v>100</v>
      </c>
      <c r="J38" s="1">
        <v>0</v>
      </c>
      <c r="K38" s="117">
        <f t="shared" si="8"/>
        <v>100</v>
      </c>
      <c r="L38" s="1">
        <v>0</v>
      </c>
      <c r="M38" s="117">
        <f t="shared" si="9"/>
        <v>100</v>
      </c>
      <c r="N38" s="1">
        <v>0</v>
      </c>
      <c r="O38" s="117">
        <f t="shared" si="10"/>
        <v>100</v>
      </c>
      <c r="P38" s="117">
        <f t="shared" si="11"/>
        <v>99.964273265946332</v>
      </c>
    </row>
    <row r="39" spans="1:16" x14ac:dyDescent="0.25">
      <c r="A39" s="73"/>
      <c r="B39" s="118"/>
      <c r="C39" s="118"/>
      <c r="D39" s="119"/>
      <c r="G39" s="110">
        <f>(G37+G38)/2</f>
        <v>99.910683164865802</v>
      </c>
      <c r="H39" s="110">
        <f t="shared" ref="H39:P39" si="12">(H37+H38)/2</f>
        <v>0</v>
      </c>
      <c r="I39" s="110">
        <f t="shared" si="12"/>
        <v>100</v>
      </c>
      <c r="J39" s="110">
        <f t="shared" si="12"/>
        <v>0</v>
      </c>
      <c r="K39" s="110">
        <f t="shared" si="12"/>
        <v>100</v>
      </c>
      <c r="L39" s="110">
        <f t="shared" si="12"/>
        <v>0</v>
      </c>
      <c r="M39" s="110">
        <f t="shared" si="12"/>
        <v>100</v>
      </c>
      <c r="N39" s="110">
        <f t="shared" si="12"/>
        <v>0</v>
      </c>
      <c r="O39" s="110">
        <f t="shared" si="12"/>
        <v>100</v>
      </c>
      <c r="P39" s="110">
        <f t="shared" si="12"/>
        <v>99.982136632973166</v>
      </c>
    </row>
    <row r="40" spans="1:16" x14ac:dyDescent="0.25">
      <c r="A40" s="106"/>
      <c r="B40" s="107"/>
      <c r="C40" s="107"/>
      <c r="D40" s="119"/>
      <c r="G40" s="117"/>
      <c r="I40" s="117"/>
      <c r="K40" s="117"/>
      <c r="M40" s="117"/>
      <c r="O40" s="117"/>
      <c r="P40" s="117"/>
    </row>
    <row r="41" spans="1:16" s="124" customFormat="1" x14ac:dyDescent="0.25">
      <c r="A41" s="120"/>
      <c r="B41" s="121"/>
      <c r="C41" s="121"/>
      <c r="D41" s="126"/>
      <c r="E41" s="123"/>
      <c r="G41" s="125"/>
      <c r="I41" s="125"/>
      <c r="K41" s="125"/>
      <c r="M41" s="125"/>
      <c r="O41" s="125"/>
      <c r="P41" s="125"/>
    </row>
    <row r="42" spans="1:16" x14ac:dyDescent="0.25">
      <c r="A42" s="106"/>
      <c r="B42" s="107"/>
      <c r="C42" s="107"/>
      <c r="D42" s="119"/>
      <c r="G42" s="117"/>
      <c r="I42" s="117"/>
      <c r="K42" s="117"/>
      <c r="M42" s="117"/>
      <c r="O42" s="117"/>
      <c r="P42" s="117"/>
    </row>
    <row r="43" spans="1:16" ht="48.75" x14ac:dyDescent="0.25">
      <c r="A43" s="106" t="s">
        <v>632</v>
      </c>
      <c r="B43" s="107" t="s">
        <v>633</v>
      </c>
      <c r="C43" s="107" t="s">
        <v>634</v>
      </c>
      <c r="D43" s="119"/>
      <c r="E43" s="109">
        <v>4809</v>
      </c>
      <c r="F43" s="85">
        <v>0</v>
      </c>
      <c r="G43" s="110">
        <f>((E43-F43)/E43)*100</f>
        <v>100</v>
      </c>
      <c r="H43" s="85">
        <v>0</v>
      </c>
      <c r="I43" s="110">
        <f>((E43-H43)/E43)*100</f>
        <v>100</v>
      </c>
      <c r="J43" s="85">
        <v>0</v>
      </c>
      <c r="K43" s="110">
        <f>((E43-J43)/E43)*100</f>
        <v>100</v>
      </c>
      <c r="L43" s="85">
        <v>0</v>
      </c>
      <c r="M43" s="110">
        <f>((E43-L43)/E43)*100</f>
        <v>100</v>
      </c>
      <c r="N43" s="85">
        <v>0</v>
      </c>
      <c r="O43" s="110">
        <f>((E43-N43)/E43)*100</f>
        <v>100</v>
      </c>
      <c r="P43" s="110">
        <f>(G43+I43+K43+M43+O43)/5</f>
        <v>100</v>
      </c>
    </row>
    <row r="44" spans="1:16" x14ac:dyDescent="0.25">
      <c r="A44" s="106"/>
      <c r="B44" s="107"/>
      <c r="C44" s="107"/>
      <c r="D44" s="119"/>
      <c r="G44" s="117"/>
      <c r="I44" s="117"/>
      <c r="K44" s="117"/>
      <c r="M44" s="117"/>
      <c r="O44" s="117"/>
      <c r="P44" s="117"/>
    </row>
    <row r="45" spans="1:16" ht="48.75" x14ac:dyDescent="0.25">
      <c r="A45" s="106" t="s">
        <v>632</v>
      </c>
      <c r="B45" s="107" t="s">
        <v>790</v>
      </c>
      <c r="C45" s="107" t="s">
        <v>791</v>
      </c>
      <c r="D45" s="108" t="s">
        <v>792</v>
      </c>
      <c r="E45" s="116">
        <v>2459862</v>
      </c>
      <c r="F45" s="1">
        <v>66</v>
      </c>
      <c r="G45" s="117">
        <f>((E45-F45)/E45)*100</f>
        <v>99.997316922656637</v>
      </c>
      <c r="H45" s="1">
        <v>0</v>
      </c>
      <c r="I45" s="117">
        <f>((E45-H45)/E45)*100</f>
        <v>100</v>
      </c>
      <c r="J45" s="1">
        <v>0</v>
      </c>
      <c r="K45" s="117">
        <f>((E45-J45)/E45)*100</f>
        <v>100</v>
      </c>
      <c r="L45" s="1">
        <v>0</v>
      </c>
      <c r="M45" s="117">
        <f>((E45-L45)/E45)*100</f>
        <v>100</v>
      </c>
      <c r="N45" s="1">
        <v>2374091</v>
      </c>
      <c r="O45" s="117">
        <f>((E45-N45)/E45)*100</f>
        <v>3.4868216184485141</v>
      </c>
      <c r="P45" s="117">
        <f>(G45+I45+K45+M45+O45)/5</f>
        <v>80.696827708221036</v>
      </c>
    </row>
    <row r="46" spans="1:16" ht="48.75" x14ac:dyDescent="0.25">
      <c r="A46" s="106" t="s">
        <v>632</v>
      </c>
      <c r="B46" s="107" t="s">
        <v>790</v>
      </c>
      <c r="C46" s="107" t="s">
        <v>791</v>
      </c>
      <c r="D46" s="108" t="s">
        <v>793</v>
      </c>
      <c r="E46" s="116">
        <v>1072</v>
      </c>
      <c r="F46" s="1">
        <v>1</v>
      </c>
      <c r="G46" s="117">
        <f>((E46-F46)/E46)*100</f>
        <v>99.906716417910445</v>
      </c>
      <c r="H46" s="1">
        <v>0</v>
      </c>
      <c r="I46" s="117">
        <f>((E46-H46)/E46)*100</f>
        <v>100</v>
      </c>
      <c r="J46" s="1">
        <v>0</v>
      </c>
      <c r="K46" s="117">
        <f>((E46-J46)/E46)*100</f>
        <v>100</v>
      </c>
      <c r="L46" s="1">
        <v>0</v>
      </c>
      <c r="M46" s="117">
        <f>((E46-L46)/E46)*100</f>
        <v>100</v>
      </c>
      <c r="N46" s="1">
        <v>1072</v>
      </c>
      <c r="O46" s="117">
        <f>((E46-N46)/E46)*100</f>
        <v>0</v>
      </c>
      <c r="P46" s="117">
        <f>(G46+I46+K46+M46+O46)/5</f>
        <v>79.981343283582092</v>
      </c>
    </row>
    <row r="47" spans="1:16" x14ac:dyDescent="0.25">
      <c r="A47" s="106"/>
      <c r="B47" s="107"/>
      <c r="C47" s="107"/>
      <c r="D47" s="119"/>
      <c r="G47" s="110">
        <f>(G45+G46)/2</f>
        <v>99.952016670283541</v>
      </c>
      <c r="H47" s="110"/>
      <c r="I47" s="110">
        <f t="shared" ref="I47:P47" si="13">(I45+I46)/2</f>
        <v>100</v>
      </c>
      <c r="J47" s="110"/>
      <c r="K47" s="110">
        <f t="shared" si="13"/>
        <v>100</v>
      </c>
      <c r="L47" s="110"/>
      <c r="M47" s="110">
        <f t="shared" si="13"/>
        <v>100</v>
      </c>
      <c r="N47" s="110"/>
      <c r="O47" s="110">
        <f t="shared" si="13"/>
        <v>1.7434108092242571</v>
      </c>
      <c r="P47" s="110">
        <f t="shared" si="13"/>
        <v>80.339085495901571</v>
      </c>
    </row>
    <row r="48" spans="1:16" x14ac:dyDescent="0.25">
      <c r="A48" s="106"/>
      <c r="B48" s="107"/>
      <c r="C48" s="107"/>
      <c r="D48" s="119"/>
      <c r="G48" s="117"/>
      <c r="I48" s="117"/>
      <c r="K48" s="117"/>
      <c r="M48" s="117"/>
      <c r="O48" s="117"/>
      <c r="P48" s="117"/>
    </row>
    <row r="49" spans="1:16" ht="48.75" x14ac:dyDescent="0.25">
      <c r="A49" s="106" t="s">
        <v>632</v>
      </c>
      <c r="B49" s="107" t="s">
        <v>636</v>
      </c>
      <c r="C49" s="107" t="s">
        <v>637</v>
      </c>
      <c r="D49" s="119"/>
      <c r="E49" s="116">
        <v>526</v>
      </c>
      <c r="F49" s="1">
        <v>174</v>
      </c>
      <c r="G49" s="117">
        <f t="shared" si="6"/>
        <v>66.920152091254749</v>
      </c>
      <c r="H49" s="1">
        <v>0</v>
      </c>
      <c r="I49" s="117">
        <f t="shared" si="7"/>
        <v>100</v>
      </c>
      <c r="J49" s="1">
        <v>0</v>
      </c>
      <c r="K49" s="117">
        <f t="shared" si="8"/>
        <v>100</v>
      </c>
      <c r="L49" s="1">
        <v>257</v>
      </c>
      <c r="M49" s="117">
        <f t="shared" si="9"/>
        <v>51.140684410646386</v>
      </c>
      <c r="N49" s="1">
        <v>0</v>
      </c>
      <c r="O49" s="117">
        <f t="shared" si="10"/>
        <v>100</v>
      </c>
      <c r="P49" s="117">
        <f t="shared" si="11"/>
        <v>83.612167300380221</v>
      </c>
    </row>
    <row r="50" spans="1:16" ht="96.75" x14ac:dyDescent="0.25">
      <c r="A50" s="106" t="s">
        <v>632</v>
      </c>
      <c r="B50" s="107" t="s">
        <v>639</v>
      </c>
      <c r="C50" s="107" t="s">
        <v>640</v>
      </c>
      <c r="D50" s="108" t="s">
        <v>641</v>
      </c>
      <c r="E50" s="116">
        <v>122</v>
      </c>
      <c r="F50" s="1">
        <v>0</v>
      </c>
      <c r="G50" s="117">
        <f t="shared" si="6"/>
        <v>100</v>
      </c>
      <c r="H50" s="1">
        <v>0</v>
      </c>
      <c r="I50" s="117">
        <f t="shared" si="7"/>
        <v>100</v>
      </c>
      <c r="J50" s="1">
        <v>0</v>
      </c>
      <c r="K50" s="117">
        <f t="shared" si="8"/>
        <v>100</v>
      </c>
      <c r="L50" s="1">
        <v>0</v>
      </c>
      <c r="M50" s="117">
        <f t="shared" si="9"/>
        <v>100</v>
      </c>
      <c r="N50" s="1">
        <v>0</v>
      </c>
      <c r="O50" s="117">
        <f t="shared" si="10"/>
        <v>100</v>
      </c>
      <c r="P50" s="117">
        <f t="shared" si="11"/>
        <v>100</v>
      </c>
    </row>
    <row r="51" spans="1:16" ht="60.75" x14ac:dyDescent="0.25">
      <c r="A51" s="106" t="s">
        <v>632</v>
      </c>
      <c r="B51" s="107" t="s">
        <v>645</v>
      </c>
      <c r="C51" s="107" t="s">
        <v>646</v>
      </c>
      <c r="D51" s="108" t="s">
        <v>533</v>
      </c>
      <c r="E51" s="116">
        <v>31</v>
      </c>
      <c r="F51" s="1">
        <v>0</v>
      </c>
      <c r="G51" s="117">
        <f t="shared" si="6"/>
        <v>100</v>
      </c>
      <c r="H51" s="1">
        <v>0</v>
      </c>
      <c r="I51" s="117">
        <f t="shared" si="7"/>
        <v>100</v>
      </c>
      <c r="J51" s="1">
        <v>0</v>
      </c>
      <c r="K51" s="117">
        <f t="shared" si="8"/>
        <v>100</v>
      </c>
      <c r="L51" s="1">
        <v>0</v>
      </c>
      <c r="M51" s="117">
        <f t="shared" si="9"/>
        <v>100</v>
      </c>
      <c r="N51" s="1">
        <v>0</v>
      </c>
      <c r="O51" s="117">
        <f t="shared" si="10"/>
        <v>100</v>
      </c>
      <c r="P51" s="117">
        <f t="shared" si="11"/>
        <v>100</v>
      </c>
    </row>
    <row r="52" spans="1:16" ht="48.75" x14ac:dyDescent="0.25">
      <c r="A52" s="106" t="s">
        <v>632</v>
      </c>
      <c r="B52" s="107" t="s">
        <v>633</v>
      </c>
      <c r="C52" s="107" t="s">
        <v>643</v>
      </c>
      <c r="D52" s="119"/>
      <c r="E52" s="116">
        <v>1068331</v>
      </c>
      <c r="F52" s="1">
        <v>0</v>
      </c>
      <c r="G52" s="117">
        <f t="shared" si="6"/>
        <v>100</v>
      </c>
      <c r="H52" s="1">
        <v>0</v>
      </c>
      <c r="I52" s="117">
        <f t="shared" si="7"/>
        <v>100</v>
      </c>
      <c r="J52" s="1">
        <v>0</v>
      </c>
      <c r="K52" s="117">
        <f t="shared" si="8"/>
        <v>100</v>
      </c>
      <c r="L52" s="1">
        <v>0</v>
      </c>
      <c r="M52" s="117">
        <f t="shared" si="9"/>
        <v>100</v>
      </c>
      <c r="N52" s="1">
        <v>0</v>
      </c>
      <c r="O52" s="117">
        <f t="shared" si="10"/>
        <v>100</v>
      </c>
      <c r="P52" s="117">
        <f t="shared" si="11"/>
        <v>100</v>
      </c>
    </row>
    <row r="53" spans="1:16" ht="45.75" x14ac:dyDescent="0.25">
      <c r="A53" s="106" t="s">
        <v>632</v>
      </c>
      <c r="B53" s="107" t="s">
        <v>794</v>
      </c>
      <c r="C53" s="107" t="s">
        <v>795</v>
      </c>
      <c r="D53" s="108" t="s">
        <v>796</v>
      </c>
      <c r="E53" s="116">
        <v>230</v>
      </c>
      <c r="F53" s="1">
        <v>0</v>
      </c>
      <c r="G53" s="117">
        <f t="shared" si="6"/>
        <v>100</v>
      </c>
      <c r="H53" s="1">
        <v>0</v>
      </c>
      <c r="I53" s="117">
        <f t="shared" si="7"/>
        <v>100</v>
      </c>
      <c r="J53" s="1">
        <v>0</v>
      </c>
      <c r="K53" s="117">
        <f t="shared" si="8"/>
        <v>100</v>
      </c>
      <c r="L53" s="1">
        <v>0</v>
      </c>
      <c r="M53" s="117">
        <f t="shared" si="9"/>
        <v>100</v>
      </c>
      <c r="N53" s="1">
        <v>0</v>
      </c>
      <c r="O53" s="117">
        <f t="shared" si="10"/>
        <v>100</v>
      </c>
      <c r="P53" s="117">
        <f t="shared" si="11"/>
        <v>100</v>
      </c>
    </row>
    <row r="54" spans="1:16" ht="60.75" x14ac:dyDescent="0.25">
      <c r="A54" s="106" t="s">
        <v>632</v>
      </c>
      <c r="B54" s="107" t="s">
        <v>645</v>
      </c>
      <c r="C54" s="107" t="s">
        <v>646</v>
      </c>
      <c r="D54" s="108" t="s">
        <v>647</v>
      </c>
      <c r="E54" s="116">
        <v>13005</v>
      </c>
      <c r="F54" s="1">
        <v>0</v>
      </c>
      <c r="G54" s="117">
        <f t="shared" si="6"/>
        <v>100</v>
      </c>
      <c r="H54" s="1">
        <v>0</v>
      </c>
      <c r="I54" s="117">
        <f t="shared" si="7"/>
        <v>100</v>
      </c>
      <c r="J54" s="1">
        <v>0</v>
      </c>
      <c r="K54" s="117">
        <f t="shared" si="8"/>
        <v>100</v>
      </c>
      <c r="L54" s="1">
        <v>0</v>
      </c>
      <c r="M54" s="117">
        <f t="shared" si="9"/>
        <v>100</v>
      </c>
      <c r="N54" s="1">
        <v>0</v>
      </c>
      <c r="O54" s="117">
        <f t="shared" si="10"/>
        <v>100</v>
      </c>
      <c r="P54" s="117">
        <f t="shared" si="11"/>
        <v>100</v>
      </c>
    </row>
    <row r="55" spans="1:16" ht="60.75" x14ac:dyDescent="0.25">
      <c r="A55" s="106" t="s">
        <v>632</v>
      </c>
      <c r="B55" s="107" t="s">
        <v>649</v>
      </c>
      <c r="C55" s="107" t="s">
        <v>650</v>
      </c>
      <c r="D55" s="119"/>
      <c r="E55" s="116">
        <v>46</v>
      </c>
      <c r="F55" s="1">
        <v>0</v>
      </c>
      <c r="G55" s="117">
        <f t="shared" si="6"/>
        <v>100</v>
      </c>
      <c r="H55" s="1">
        <v>0</v>
      </c>
      <c r="I55" s="117">
        <f t="shared" si="7"/>
        <v>100</v>
      </c>
      <c r="J55" s="1">
        <v>0</v>
      </c>
      <c r="K55" s="117">
        <f t="shared" si="8"/>
        <v>100</v>
      </c>
      <c r="L55" s="1">
        <v>0</v>
      </c>
      <c r="M55" s="117">
        <f t="shared" si="9"/>
        <v>100</v>
      </c>
      <c r="N55" s="1">
        <v>0</v>
      </c>
      <c r="O55" s="117">
        <f t="shared" si="10"/>
        <v>100</v>
      </c>
      <c r="P55" s="117">
        <f t="shared" si="11"/>
        <v>100</v>
      </c>
    </row>
    <row r="56" spans="1:16" ht="36.75" x14ac:dyDescent="0.25">
      <c r="A56" s="106" t="s">
        <v>632</v>
      </c>
      <c r="B56" s="107" t="s">
        <v>797</v>
      </c>
      <c r="C56" s="107" t="s">
        <v>798</v>
      </c>
      <c r="D56" s="119"/>
      <c r="E56" s="116">
        <v>62189</v>
      </c>
      <c r="F56" s="1">
        <v>0</v>
      </c>
      <c r="G56" s="117">
        <f t="shared" si="6"/>
        <v>100</v>
      </c>
      <c r="H56" s="1">
        <v>0</v>
      </c>
      <c r="I56" s="117">
        <f t="shared" si="7"/>
        <v>100</v>
      </c>
      <c r="J56" s="1">
        <v>0</v>
      </c>
      <c r="K56" s="117">
        <f t="shared" si="8"/>
        <v>100</v>
      </c>
      <c r="L56" s="1">
        <v>6</v>
      </c>
      <c r="M56" s="117">
        <f t="shared" si="9"/>
        <v>99.990351991509755</v>
      </c>
      <c r="N56" s="1">
        <v>0</v>
      </c>
      <c r="O56" s="117">
        <f t="shared" si="10"/>
        <v>100</v>
      </c>
      <c r="P56" s="117">
        <f t="shared" si="11"/>
        <v>99.998070398301962</v>
      </c>
    </row>
    <row r="57" spans="1:16" ht="45.75" x14ac:dyDescent="0.25">
      <c r="A57" s="106" t="s">
        <v>632</v>
      </c>
      <c r="B57" s="107" t="s">
        <v>794</v>
      </c>
      <c r="C57" s="107" t="s">
        <v>795</v>
      </c>
      <c r="D57" s="108" t="s">
        <v>799</v>
      </c>
      <c r="E57" s="116">
        <v>160</v>
      </c>
      <c r="F57" s="1">
        <v>0</v>
      </c>
      <c r="G57" s="117">
        <f t="shared" si="6"/>
        <v>100</v>
      </c>
      <c r="H57" s="1">
        <v>0</v>
      </c>
      <c r="I57" s="117">
        <f t="shared" si="7"/>
        <v>100</v>
      </c>
      <c r="J57" s="1">
        <v>0</v>
      </c>
      <c r="K57" s="117">
        <f t="shared" si="8"/>
        <v>100</v>
      </c>
      <c r="L57" s="1">
        <v>0</v>
      </c>
      <c r="M57" s="117">
        <f t="shared" si="9"/>
        <v>100</v>
      </c>
      <c r="N57" s="1">
        <v>0</v>
      </c>
      <c r="O57" s="117">
        <f t="shared" si="10"/>
        <v>100</v>
      </c>
      <c r="P57" s="117">
        <f t="shared" si="11"/>
        <v>100</v>
      </c>
    </row>
    <row r="58" spans="1:16" ht="96.75" x14ac:dyDescent="0.25">
      <c r="A58" s="106" t="s">
        <v>632</v>
      </c>
      <c r="B58" s="107" t="s">
        <v>639</v>
      </c>
      <c r="C58" s="107" t="s">
        <v>640</v>
      </c>
      <c r="D58" s="108" t="s">
        <v>800</v>
      </c>
      <c r="E58" s="116">
        <v>219</v>
      </c>
      <c r="F58" s="1">
        <v>0</v>
      </c>
      <c r="G58" s="117">
        <f t="shared" si="6"/>
        <v>100</v>
      </c>
      <c r="H58" s="1">
        <v>0</v>
      </c>
      <c r="I58" s="117">
        <f t="shared" si="7"/>
        <v>100</v>
      </c>
      <c r="J58" s="1">
        <v>0</v>
      </c>
      <c r="K58" s="117">
        <f t="shared" si="8"/>
        <v>100</v>
      </c>
      <c r="L58" s="1">
        <v>0</v>
      </c>
      <c r="M58" s="117">
        <f t="shared" si="9"/>
        <v>100</v>
      </c>
      <c r="N58" s="1">
        <v>0</v>
      </c>
      <c r="O58" s="117">
        <f t="shared" si="10"/>
        <v>100</v>
      </c>
      <c r="P58" s="117">
        <f t="shared" si="11"/>
        <v>100</v>
      </c>
    </row>
    <row r="59" spans="1:16" ht="48.75" x14ac:dyDescent="0.25">
      <c r="A59" s="106" t="s">
        <v>632</v>
      </c>
      <c r="B59" s="107" t="s">
        <v>652</v>
      </c>
      <c r="C59" s="107" t="s">
        <v>653</v>
      </c>
      <c r="D59" s="119"/>
      <c r="E59" s="116">
        <v>1633</v>
      </c>
      <c r="F59" s="1">
        <v>0</v>
      </c>
      <c r="G59" s="117">
        <f t="shared" si="6"/>
        <v>100</v>
      </c>
      <c r="H59" s="1">
        <v>0</v>
      </c>
      <c r="I59" s="117">
        <f t="shared" si="7"/>
        <v>100</v>
      </c>
      <c r="J59" s="1">
        <v>0</v>
      </c>
      <c r="K59" s="117">
        <f t="shared" si="8"/>
        <v>100</v>
      </c>
      <c r="L59" s="1">
        <v>0</v>
      </c>
      <c r="M59" s="117">
        <f t="shared" si="9"/>
        <v>100</v>
      </c>
      <c r="N59" s="1">
        <v>1</v>
      </c>
      <c r="O59" s="117">
        <f t="shared" si="10"/>
        <v>99.938763012859766</v>
      </c>
      <c r="P59" s="117">
        <f t="shared" si="11"/>
        <v>99.987752602571959</v>
      </c>
    </row>
    <row r="60" spans="1:16" ht="48.75" x14ac:dyDescent="0.25">
      <c r="A60" s="106" t="s">
        <v>632</v>
      </c>
      <c r="B60" s="107" t="s">
        <v>801</v>
      </c>
      <c r="C60" s="107" t="s">
        <v>802</v>
      </c>
      <c r="D60" s="119"/>
      <c r="E60" s="116">
        <v>18</v>
      </c>
      <c r="F60" s="1">
        <v>0</v>
      </c>
      <c r="G60" s="117">
        <f t="shared" si="6"/>
        <v>100</v>
      </c>
      <c r="H60" s="1">
        <v>0</v>
      </c>
      <c r="I60" s="117">
        <f t="shared" si="7"/>
        <v>100</v>
      </c>
      <c r="J60" s="1">
        <v>0</v>
      </c>
      <c r="K60" s="117">
        <f t="shared" si="8"/>
        <v>100</v>
      </c>
      <c r="L60" s="1">
        <v>0</v>
      </c>
      <c r="M60" s="117">
        <f t="shared" si="9"/>
        <v>100</v>
      </c>
      <c r="N60" s="1">
        <v>0</v>
      </c>
      <c r="O60" s="117">
        <f t="shared" si="10"/>
        <v>100</v>
      </c>
      <c r="P60" s="117">
        <f t="shared" si="11"/>
        <v>100</v>
      </c>
    </row>
    <row r="61" spans="1:16" x14ac:dyDescent="0.25">
      <c r="A61" s="106"/>
      <c r="B61" s="107"/>
      <c r="C61" s="107"/>
      <c r="D61" s="119"/>
      <c r="G61" s="110">
        <f>(G49+G50+G51+G52+G53+G54+G55+G56+G57+G58+G59+G60)/12</f>
        <v>97.243346007604558</v>
      </c>
      <c r="H61" s="110"/>
      <c r="I61" s="110">
        <f t="shared" ref="I61:P61" si="14">(I49+I50+I51+I52+I53+I54+I55+I56+I57+I58+I59+I60)/12</f>
        <v>100</v>
      </c>
      <c r="J61" s="110"/>
      <c r="K61" s="110">
        <f t="shared" si="14"/>
        <v>100</v>
      </c>
      <c r="L61" s="110"/>
      <c r="M61" s="110">
        <f t="shared" si="14"/>
        <v>95.927586366846342</v>
      </c>
      <c r="N61" s="110"/>
      <c r="O61" s="110">
        <f t="shared" si="14"/>
        <v>99.994896917738302</v>
      </c>
      <c r="P61" s="110">
        <f t="shared" si="14"/>
        <v>98.633165858437835</v>
      </c>
    </row>
    <row r="62" spans="1:16" x14ac:dyDescent="0.25">
      <c r="A62" s="106"/>
      <c r="B62" s="107"/>
      <c r="C62" s="107"/>
      <c r="D62" s="119"/>
      <c r="G62" s="117"/>
      <c r="I62" s="117"/>
      <c r="K62" s="117"/>
      <c r="M62" s="117"/>
      <c r="O62" s="117"/>
      <c r="P62" s="117"/>
    </row>
    <row r="63" spans="1:16" ht="48.75" x14ac:dyDescent="0.25">
      <c r="A63" s="106" t="s">
        <v>632</v>
      </c>
      <c r="B63" s="107" t="s">
        <v>656</v>
      </c>
      <c r="C63" s="107" t="s">
        <v>657</v>
      </c>
      <c r="D63" s="108" t="s">
        <v>658</v>
      </c>
      <c r="E63" s="109">
        <v>3064</v>
      </c>
      <c r="F63" s="85">
        <v>0</v>
      </c>
      <c r="G63" s="110">
        <f>((E63-F63)/E63)*100</f>
        <v>100</v>
      </c>
      <c r="H63" s="85">
        <v>105</v>
      </c>
      <c r="I63" s="110">
        <f>((E63-H63)/E63)*100</f>
        <v>96.573107049608353</v>
      </c>
      <c r="J63" s="85">
        <v>170</v>
      </c>
      <c r="K63" s="110">
        <f>((E63-J63)/E63)*100</f>
        <v>94.451697127937337</v>
      </c>
      <c r="L63" s="85">
        <v>2192</v>
      </c>
      <c r="M63" s="110">
        <f>((E63-L63)/E63)*100</f>
        <v>28.459530026109658</v>
      </c>
      <c r="N63" s="85">
        <v>0</v>
      </c>
      <c r="O63" s="110">
        <f>((E63-N63)/E63)*100</f>
        <v>100</v>
      </c>
      <c r="P63" s="110">
        <f>(G63+I63+K63+M63+O63)/5</f>
        <v>83.896866840731064</v>
      </c>
    </row>
    <row r="64" spans="1:16" x14ac:dyDescent="0.25">
      <c r="A64" s="106"/>
      <c r="B64" s="107"/>
      <c r="C64" s="107"/>
      <c r="D64" s="119"/>
      <c r="G64" s="117"/>
      <c r="I64" s="117"/>
      <c r="K64" s="117"/>
      <c r="M64" s="117"/>
      <c r="O64" s="117"/>
      <c r="P64" s="117"/>
    </row>
    <row r="65" spans="1:16" s="124" customFormat="1" x14ac:dyDescent="0.25">
      <c r="A65" s="120"/>
      <c r="B65" s="121"/>
      <c r="C65" s="121"/>
      <c r="D65" s="126"/>
      <c r="E65" s="123"/>
      <c r="G65" s="125"/>
      <c r="I65" s="125"/>
      <c r="K65" s="125"/>
      <c r="M65" s="125"/>
      <c r="O65" s="125"/>
      <c r="P65" s="125"/>
    </row>
    <row r="66" spans="1:16" x14ac:dyDescent="0.25">
      <c r="A66" s="106"/>
      <c r="B66" s="107"/>
      <c r="C66" s="107"/>
      <c r="D66" s="119"/>
      <c r="G66" s="117"/>
      <c r="I66" s="117"/>
      <c r="K66" s="117"/>
      <c r="M66" s="117"/>
      <c r="O66" s="117"/>
      <c r="P66" s="117"/>
    </row>
    <row r="67" spans="1:16" ht="60.75" x14ac:dyDescent="0.25">
      <c r="A67" s="106" t="s">
        <v>538</v>
      </c>
      <c r="B67" s="107" t="s">
        <v>661</v>
      </c>
      <c r="C67" s="107" t="s">
        <v>662</v>
      </c>
      <c r="D67" s="108" t="s">
        <v>663</v>
      </c>
      <c r="E67" s="116">
        <v>136</v>
      </c>
      <c r="F67" s="1">
        <v>9</v>
      </c>
      <c r="G67" s="117">
        <f t="shared" si="6"/>
        <v>93.382352941176478</v>
      </c>
      <c r="H67" s="1">
        <v>0</v>
      </c>
      <c r="I67" s="117">
        <f t="shared" si="7"/>
        <v>100</v>
      </c>
      <c r="J67" s="1">
        <v>0</v>
      </c>
      <c r="K67" s="117">
        <f t="shared" si="8"/>
        <v>100</v>
      </c>
      <c r="L67" s="1">
        <v>0</v>
      </c>
      <c r="M67" s="117">
        <f t="shared" si="9"/>
        <v>100</v>
      </c>
      <c r="N67" s="1">
        <v>0</v>
      </c>
      <c r="O67" s="117">
        <f t="shared" si="10"/>
        <v>100</v>
      </c>
      <c r="P67" s="117">
        <f t="shared" si="11"/>
        <v>98.67647058823529</v>
      </c>
    </row>
    <row r="68" spans="1:16" x14ac:dyDescent="0.25">
      <c r="A68" s="106"/>
      <c r="B68" s="107"/>
      <c r="C68" s="107"/>
      <c r="D68" s="108"/>
      <c r="G68" s="117"/>
      <c r="I68" s="117"/>
      <c r="K68" s="117"/>
      <c r="M68" s="117"/>
      <c r="O68" s="117"/>
      <c r="P68" s="117"/>
    </row>
    <row r="69" spans="1:16" ht="48.75" x14ac:dyDescent="0.25">
      <c r="A69" s="106" t="s">
        <v>538</v>
      </c>
      <c r="B69" s="107" t="s">
        <v>665</v>
      </c>
      <c r="C69" s="107" t="s">
        <v>666</v>
      </c>
      <c r="D69" s="119"/>
      <c r="E69" s="116">
        <v>65728062</v>
      </c>
      <c r="F69" s="1">
        <v>4517494</v>
      </c>
      <c r="G69" s="117">
        <f>((E69-F69)/E69)*100</f>
        <v>93.126993459810208</v>
      </c>
      <c r="H69" s="1">
        <v>0</v>
      </c>
      <c r="I69" s="117">
        <f>((E69-H69)/E69)*100</f>
        <v>100</v>
      </c>
      <c r="J69" s="1">
        <v>0</v>
      </c>
      <c r="K69" s="117">
        <f>((E69-J69)/E69)*100</f>
        <v>100</v>
      </c>
      <c r="L69" s="1">
        <v>0</v>
      </c>
      <c r="M69" s="117">
        <f>((E69-L69)/E69)*100</f>
        <v>100</v>
      </c>
      <c r="N69" s="88" t="s">
        <v>497</v>
      </c>
      <c r="O69" s="127" t="s">
        <v>497</v>
      </c>
      <c r="P69" s="127">
        <f>(G69+I69+K69+M69)/4</f>
        <v>98.281748364952549</v>
      </c>
    </row>
    <row r="70" spans="1:16" x14ac:dyDescent="0.25">
      <c r="A70" s="106"/>
      <c r="B70" s="107"/>
      <c r="C70" s="107"/>
      <c r="D70" s="119"/>
      <c r="G70" s="117"/>
      <c r="I70" s="117"/>
      <c r="K70" s="117"/>
      <c r="M70" s="117"/>
      <c r="O70" s="117"/>
      <c r="P70" s="117"/>
    </row>
    <row r="71" spans="1:16" s="124" customFormat="1" x14ac:dyDescent="0.25">
      <c r="A71" s="120"/>
      <c r="B71" s="121"/>
      <c r="C71" s="121"/>
      <c r="D71" s="126"/>
      <c r="E71" s="123"/>
      <c r="G71" s="125"/>
      <c r="I71" s="125"/>
      <c r="K71" s="125"/>
      <c r="M71" s="125"/>
      <c r="O71" s="125"/>
      <c r="P71" s="125"/>
    </row>
    <row r="72" spans="1:16" x14ac:dyDescent="0.25">
      <c r="A72" s="106"/>
      <c r="B72" s="107"/>
      <c r="C72" s="107"/>
      <c r="D72" s="119"/>
      <c r="G72" s="117"/>
      <c r="I72" s="117"/>
      <c r="K72" s="117"/>
      <c r="M72" s="117"/>
      <c r="O72" s="117"/>
      <c r="P72" s="117"/>
    </row>
    <row r="73" spans="1:16" ht="60.75" x14ac:dyDescent="0.25">
      <c r="A73" s="106" t="s">
        <v>668</v>
      </c>
      <c r="B73" s="107" t="s">
        <v>669</v>
      </c>
      <c r="C73" s="107" t="s">
        <v>670</v>
      </c>
      <c r="D73" s="108" t="s">
        <v>803</v>
      </c>
      <c r="E73" s="116">
        <v>1124</v>
      </c>
      <c r="F73" s="1">
        <v>0</v>
      </c>
      <c r="G73" s="117">
        <f t="shared" si="6"/>
        <v>100</v>
      </c>
      <c r="H73" s="1">
        <v>0</v>
      </c>
      <c r="I73" s="117">
        <f t="shared" si="7"/>
        <v>100</v>
      </c>
      <c r="J73" s="1">
        <v>0</v>
      </c>
      <c r="K73" s="117">
        <f t="shared" si="8"/>
        <v>100</v>
      </c>
      <c r="L73" s="1">
        <v>0</v>
      </c>
      <c r="M73" s="117">
        <f t="shared" si="9"/>
        <v>100</v>
      </c>
      <c r="N73" s="1">
        <v>0</v>
      </c>
      <c r="O73" s="117">
        <f t="shared" si="10"/>
        <v>100</v>
      </c>
      <c r="P73" s="117">
        <f t="shared" si="11"/>
        <v>100</v>
      </c>
    </row>
    <row r="74" spans="1:16" ht="60.75" x14ac:dyDescent="0.25">
      <c r="A74" s="106" t="s">
        <v>668</v>
      </c>
      <c r="B74" s="107" t="s">
        <v>669</v>
      </c>
      <c r="C74" s="107" t="s">
        <v>670</v>
      </c>
      <c r="D74" s="108" t="s">
        <v>671</v>
      </c>
      <c r="E74" s="116">
        <v>751</v>
      </c>
      <c r="F74" s="1">
        <v>0</v>
      </c>
      <c r="G74" s="117">
        <f t="shared" si="6"/>
        <v>100</v>
      </c>
      <c r="H74" s="1">
        <v>0</v>
      </c>
      <c r="I74" s="117">
        <f t="shared" si="7"/>
        <v>100</v>
      </c>
      <c r="J74" s="1">
        <v>0</v>
      </c>
      <c r="K74" s="117">
        <f t="shared" si="8"/>
        <v>100</v>
      </c>
      <c r="L74" s="1">
        <v>0</v>
      </c>
      <c r="M74" s="117">
        <f t="shared" si="9"/>
        <v>100</v>
      </c>
      <c r="N74" s="1">
        <v>0</v>
      </c>
      <c r="O74" s="117">
        <f t="shared" si="10"/>
        <v>100</v>
      </c>
      <c r="P74" s="117">
        <f t="shared" si="11"/>
        <v>100</v>
      </c>
    </row>
    <row r="75" spans="1:16" ht="60.75" x14ac:dyDescent="0.25">
      <c r="A75" s="106" t="s">
        <v>668</v>
      </c>
      <c r="B75" s="107" t="s">
        <v>669</v>
      </c>
      <c r="C75" s="107" t="s">
        <v>670</v>
      </c>
      <c r="D75" s="108" t="s">
        <v>675</v>
      </c>
      <c r="E75" s="116">
        <v>42878</v>
      </c>
      <c r="F75" s="1">
        <v>0</v>
      </c>
      <c r="G75" s="117">
        <f t="shared" si="6"/>
        <v>100</v>
      </c>
      <c r="H75" s="1">
        <v>0</v>
      </c>
      <c r="I75" s="117">
        <f t="shared" si="7"/>
        <v>100</v>
      </c>
      <c r="J75" s="1">
        <v>0</v>
      </c>
      <c r="K75" s="117">
        <f t="shared" si="8"/>
        <v>100</v>
      </c>
      <c r="L75" s="1">
        <v>0</v>
      </c>
      <c r="M75" s="117">
        <f t="shared" si="9"/>
        <v>100</v>
      </c>
      <c r="N75" s="1">
        <v>0</v>
      </c>
      <c r="O75" s="117">
        <f t="shared" si="10"/>
        <v>100</v>
      </c>
      <c r="P75" s="117">
        <f t="shared" si="11"/>
        <v>100</v>
      </c>
    </row>
    <row r="76" spans="1:16" ht="60.75" x14ac:dyDescent="0.25">
      <c r="A76" s="106" t="s">
        <v>668</v>
      </c>
      <c r="B76" s="107" t="s">
        <v>669</v>
      </c>
      <c r="C76" s="107" t="s">
        <v>670</v>
      </c>
      <c r="D76" s="108" t="s">
        <v>677</v>
      </c>
      <c r="E76" s="116">
        <v>27532</v>
      </c>
      <c r="F76" s="1">
        <v>0</v>
      </c>
      <c r="G76" s="117">
        <f t="shared" si="6"/>
        <v>100</v>
      </c>
      <c r="H76" s="1">
        <v>0</v>
      </c>
      <c r="I76" s="117">
        <f t="shared" si="7"/>
        <v>100</v>
      </c>
      <c r="J76" s="1">
        <v>0</v>
      </c>
      <c r="K76" s="117">
        <f t="shared" si="8"/>
        <v>100</v>
      </c>
      <c r="L76" s="1">
        <v>0</v>
      </c>
      <c r="M76" s="117">
        <f t="shared" si="9"/>
        <v>100</v>
      </c>
      <c r="N76" s="1">
        <v>0</v>
      </c>
      <c r="O76" s="117">
        <f t="shared" si="10"/>
        <v>100</v>
      </c>
      <c r="P76" s="117">
        <f t="shared" si="11"/>
        <v>100</v>
      </c>
    </row>
    <row r="77" spans="1:16" x14ac:dyDescent="0.25">
      <c r="A77" s="106"/>
      <c r="B77" s="107"/>
      <c r="C77" s="107"/>
      <c r="D77" s="108"/>
      <c r="G77" s="110">
        <f>(G73+G74+G75+G76)/4</f>
        <v>100</v>
      </c>
      <c r="H77" s="110"/>
      <c r="I77" s="110">
        <f>(I73+I74+I75+I76)/4</f>
        <v>100</v>
      </c>
      <c r="J77" s="110"/>
      <c r="K77" s="110">
        <f>(K73+K74+K75+K76)/4</f>
        <v>100</v>
      </c>
      <c r="L77" s="110"/>
      <c r="M77" s="110">
        <f>(M73+M74+M75+M76)/4</f>
        <v>100</v>
      </c>
      <c r="N77" s="110"/>
      <c r="O77" s="110">
        <f t="shared" ref="O77:P77" si="15">(O73+O74+O75+O76)/4</f>
        <v>100</v>
      </c>
      <c r="P77" s="110">
        <f t="shared" si="15"/>
        <v>100</v>
      </c>
    </row>
    <row r="78" spans="1:16" x14ac:dyDescent="0.25">
      <c r="A78" s="106"/>
      <c r="B78" s="107"/>
      <c r="C78" s="107"/>
      <c r="D78" s="108"/>
      <c r="G78" s="117"/>
      <c r="I78" s="117"/>
      <c r="K78" s="117"/>
      <c r="M78" s="117"/>
      <c r="O78" s="117"/>
      <c r="P78" s="117"/>
    </row>
    <row r="79" spans="1:16" s="124" customFormat="1" x14ac:dyDescent="0.25">
      <c r="A79" s="120"/>
      <c r="B79" s="121"/>
      <c r="C79" s="121"/>
      <c r="D79" s="122"/>
      <c r="E79" s="123"/>
      <c r="G79" s="125"/>
      <c r="I79" s="125"/>
      <c r="K79" s="125"/>
      <c r="M79" s="125"/>
      <c r="O79" s="125"/>
      <c r="P79" s="125"/>
    </row>
    <row r="80" spans="1:16" x14ac:dyDescent="0.25">
      <c r="A80" s="106"/>
      <c r="B80" s="107"/>
      <c r="C80" s="107"/>
      <c r="D80" s="108"/>
      <c r="G80" s="117"/>
      <c r="I80" s="117"/>
      <c r="K80" s="117"/>
      <c r="M80" s="117"/>
      <c r="O80" s="117"/>
      <c r="P80" s="117"/>
    </row>
    <row r="81" spans="1:16" ht="60.75" x14ac:dyDescent="0.25">
      <c r="A81" s="106" t="s">
        <v>679</v>
      </c>
      <c r="B81" s="107" t="s">
        <v>680</v>
      </c>
      <c r="C81" s="107" t="s">
        <v>681</v>
      </c>
      <c r="D81" s="119"/>
      <c r="E81" s="109">
        <v>38450</v>
      </c>
      <c r="F81" s="85">
        <v>0</v>
      </c>
      <c r="G81" s="110">
        <f t="shared" si="6"/>
        <v>100</v>
      </c>
      <c r="H81" s="85">
        <v>0</v>
      </c>
      <c r="I81" s="110">
        <f t="shared" si="7"/>
        <v>100</v>
      </c>
      <c r="J81" s="85">
        <v>0</v>
      </c>
      <c r="K81" s="110">
        <f t="shared" si="8"/>
        <v>100</v>
      </c>
      <c r="L81" s="85">
        <v>0</v>
      </c>
      <c r="M81" s="110">
        <f t="shared" si="9"/>
        <v>100</v>
      </c>
      <c r="N81" s="85">
        <v>0</v>
      </c>
      <c r="O81" s="110">
        <f t="shared" si="10"/>
        <v>100</v>
      </c>
      <c r="P81" s="110">
        <f t="shared" si="11"/>
        <v>100</v>
      </c>
    </row>
    <row r="82" spans="1:16" x14ac:dyDescent="0.25">
      <c r="A82" s="106"/>
      <c r="B82" s="107"/>
      <c r="C82" s="107"/>
      <c r="D82" s="119"/>
      <c r="G82" s="117"/>
      <c r="I82" s="117"/>
      <c r="K82" s="117"/>
      <c r="M82" s="117"/>
      <c r="O82" s="117"/>
      <c r="P82" s="117"/>
    </row>
    <row r="83" spans="1:16" s="124" customFormat="1" x14ac:dyDescent="0.25">
      <c r="A83" s="120"/>
      <c r="B83" s="121"/>
      <c r="C83" s="121"/>
      <c r="D83" s="126"/>
      <c r="E83" s="123"/>
      <c r="G83" s="125"/>
      <c r="I83" s="125"/>
      <c r="K83" s="125"/>
      <c r="M83" s="125"/>
      <c r="O83" s="125"/>
      <c r="P83" s="125"/>
    </row>
    <row r="84" spans="1:16" x14ac:dyDescent="0.25">
      <c r="A84" s="106"/>
      <c r="B84" s="107"/>
      <c r="C84" s="107"/>
      <c r="D84" s="119"/>
      <c r="G84" s="117"/>
      <c r="I84" s="117"/>
      <c r="K84" s="117"/>
      <c r="M84" s="117"/>
      <c r="O84" s="117"/>
      <c r="P84" s="117"/>
    </row>
    <row r="85" spans="1:16" ht="48.75" x14ac:dyDescent="0.25">
      <c r="A85" s="106" t="s">
        <v>543</v>
      </c>
      <c r="B85" s="107" t="s">
        <v>804</v>
      </c>
      <c r="C85" s="107" t="s">
        <v>805</v>
      </c>
      <c r="D85" s="119"/>
      <c r="E85" s="109">
        <v>13369</v>
      </c>
      <c r="F85" s="85">
        <v>1012</v>
      </c>
      <c r="G85" s="110">
        <f>((E85-F85)/E85)*100</f>
        <v>92.430249083701099</v>
      </c>
      <c r="H85" s="85">
        <v>0</v>
      </c>
      <c r="I85" s="110">
        <f>((E85-H85)/E85)*100</f>
        <v>100</v>
      </c>
      <c r="J85" s="85">
        <v>0</v>
      </c>
      <c r="K85" s="110">
        <f>((E85-J85)/E85)*100</f>
        <v>100</v>
      </c>
      <c r="L85" s="85">
        <v>276</v>
      </c>
      <c r="M85" s="110">
        <f>((E85-L85)/E85)*100</f>
        <v>97.935522477373027</v>
      </c>
      <c r="N85" s="85">
        <v>0</v>
      </c>
      <c r="O85" s="110">
        <f>((E85-N85)/E85)*100</f>
        <v>100</v>
      </c>
      <c r="P85" s="110">
        <f>(G85+I85+K85+M85+O85)/5</f>
        <v>98.073154312214825</v>
      </c>
    </row>
    <row r="86" spans="1:16" x14ac:dyDescent="0.25">
      <c r="A86" s="106"/>
      <c r="B86" s="107"/>
      <c r="C86" s="107"/>
      <c r="D86" s="119"/>
      <c r="G86" s="117"/>
      <c r="I86" s="117"/>
      <c r="K86" s="117"/>
      <c r="M86" s="117"/>
      <c r="O86" s="117"/>
      <c r="P86" s="117"/>
    </row>
    <row r="87" spans="1:16" ht="72.75" x14ac:dyDescent="0.25">
      <c r="A87" s="106" t="s">
        <v>543</v>
      </c>
      <c r="B87" s="107" t="s">
        <v>683</v>
      </c>
      <c r="C87" s="107" t="s">
        <v>684</v>
      </c>
      <c r="D87" s="119"/>
      <c r="E87" s="109">
        <v>51115</v>
      </c>
      <c r="F87" s="85">
        <v>12</v>
      </c>
      <c r="G87" s="110">
        <f>((E87-F87)/E87)*100</f>
        <v>99.976523525383939</v>
      </c>
      <c r="H87" s="85">
        <v>0</v>
      </c>
      <c r="I87" s="110">
        <f>((E87-H87)/E87)*100</f>
        <v>100</v>
      </c>
      <c r="J87" s="85">
        <v>0</v>
      </c>
      <c r="K87" s="110">
        <f>((E87-J87)/E87)*100</f>
        <v>100</v>
      </c>
      <c r="L87" s="85">
        <v>0</v>
      </c>
      <c r="M87" s="110">
        <f>((E87-L87)/E87)*100</f>
        <v>100</v>
      </c>
      <c r="N87" s="85">
        <v>0</v>
      </c>
      <c r="O87" s="110">
        <f>((E87-N87)/E87)*100</f>
        <v>100</v>
      </c>
      <c r="P87" s="110">
        <f>(G87+I87+K87+M87+O87)/5</f>
        <v>99.995304705076791</v>
      </c>
    </row>
    <row r="88" spans="1:16" x14ac:dyDescent="0.25">
      <c r="A88" s="106"/>
      <c r="B88" s="107"/>
      <c r="C88" s="107"/>
      <c r="D88" s="119"/>
      <c r="G88" s="117"/>
      <c r="I88" s="117"/>
      <c r="K88" s="117"/>
      <c r="M88" s="117"/>
      <c r="O88" s="117"/>
      <c r="P88" s="117"/>
    </row>
    <row r="89" spans="1:16" ht="24.75" x14ac:dyDescent="0.25">
      <c r="A89" s="106" t="s">
        <v>543</v>
      </c>
      <c r="B89" s="107" t="s">
        <v>544</v>
      </c>
      <c r="C89" s="107" t="s">
        <v>545</v>
      </c>
      <c r="D89" s="108" t="s">
        <v>546</v>
      </c>
      <c r="E89" s="116">
        <v>7</v>
      </c>
      <c r="F89" s="1">
        <v>0</v>
      </c>
      <c r="G89" s="117">
        <f t="shared" ref="G89:G94" si="16">((E89-F89)/E89)*100</f>
        <v>100</v>
      </c>
      <c r="H89" s="1">
        <v>0</v>
      </c>
      <c r="I89" s="117">
        <f t="shared" ref="I89:I94" si="17">((E89-H89)/E89)*100</f>
        <v>100</v>
      </c>
      <c r="J89" s="1">
        <v>0</v>
      </c>
      <c r="K89" s="117">
        <f t="shared" ref="K89:K94" si="18">((E89-J89)/E89)*100</f>
        <v>100</v>
      </c>
      <c r="L89" s="1">
        <v>0</v>
      </c>
      <c r="M89" s="117">
        <f t="shared" ref="M89:M94" si="19">((E89-L89)/E89)*100</f>
        <v>100</v>
      </c>
      <c r="N89" s="1">
        <v>0</v>
      </c>
      <c r="O89" s="117">
        <f t="shared" ref="O89:O94" si="20">((E89-N89)/E89)*100</f>
        <v>100</v>
      </c>
      <c r="P89" s="117">
        <f t="shared" ref="P89:P94" si="21">(G89+I89+K89+M89+O89)/5</f>
        <v>100</v>
      </c>
    </row>
    <row r="90" spans="1:16" ht="24.75" x14ac:dyDescent="0.25">
      <c r="A90" s="106" t="s">
        <v>543</v>
      </c>
      <c r="B90" s="107" t="s">
        <v>544</v>
      </c>
      <c r="C90" s="107" t="s">
        <v>545</v>
      </c>
      <c r="D90" s="108" t="s">
        <v>547</v>
      </c>
      <c r="E90" s="116">
        <v>4322</v>
      </c>
      <c r="F90" s="1">
        <v>0</v>
      </c>
      <c r="G90" s="117">
        <f t="shared" si="16"/>
        <v>100</v>
      </c>
      <c r="H90" s="1">
        <v>0</v>
      </c>
      <c r="I90" s="117">
        <f t="shared" si="17"/>
        <v>100</v>
      </c>
      <c r="J90" s="1">
        <v>0</v>
      </c>
      <c r="K90" s="117">
        <f t="shared" si="18"/>
        <v>100</v>
      </c>
      <c r="L90" s="1">
        <v>0</v>
      </c>
      <c r="M90" s="117">
        <f t="shared" si="19"/>
        <v>100</v>
      </c>
      <c r="N90" s="1">
        <v>0</v>
      </c>
      <c r="O90" s="117">
        <f t="shared" si="20"/>
        <v>100</v>
      </c>
      <c r="P90" s="117">
        <f t="shared" si="21"/>
        <v>100</v>
      </c>
    </row>
    <row r="91" spans="1:16" ht="24.75" x14ac:dyDescent="0.25">
      <c r="A91" s="106" t="s">
        <v>543</v>
      </c>
      <c r="B91" s="107" t="s">
        <v>544</v>
      </c>
      <c r="C91" s="107" t="s">
        <v>545</v>
      </c>
      <c r="D91" s="108" t="s">
        <v>548</v>
      </c>
      <c r="E91" s="116">
        <v>1411</v>
      </c>
      <c r="F91" s="1">
        <v>0</v>
      </c>
      <c r="G91" s="117">
        <f t="shared" si="16"/>
        <v>100</v>
      </c>
      <c r="H91" s="1">
        <v>0</v>
      </c>
      <c r="I91" s="117">
        <f t="shared" si="17"/>
        <v>100</v>
      </c>
      <c r="J91" s="1">
        <v>0</v>
      </c>
      <c r="K91" s="117">
        <f t="shared" si="18"/>
        <v>100</v>
      </c>
      <c r="L91" s="1">
        <v>0</v>
      </c>
      <c r="M91" s="117">
        <f t="shared" si="19"/>
        <v>100</v>
      </c>
      <c r="N91" s="1">
        <v>0</v>
      </c>
      <c r="O91" s="117">
        <f t="shared" si="20"/>
        <v>100</v>
      </c>
      <c r="P91" s="117">
        <f t="shared" si="21"/>
        <v>100</v>
      </c>
    </row>
    <row r="92" spans="1:16" ht="24.75" x14ac:dyDescent="0.25">
      <c r="A92" s="106" t="s">
        <v>543</v>
      </c>
      <c r="B92" s="107" t="s">
        <v>544</v>
      </c>
      <c r="C92" s="107" t="s">
        <v>545</v>
      </c>
      <c r="D92" s="108" t="s">
        <v>549</v>
      </c>
      <c r="E92" s="116">
        <v>12768</v>
      </c>
      <c r="F92" s="1">
        <v>0</v>
      </c>
      <c r="G92" s="117">
        <f t="shared" si="16"/>
        <v>100</v>
      </c>
      <c r="H92" s="1">
        <v>0</v>
      </c>
      <c r="I92" s="117">
        <f t="shared" si="17"/>
        <v>100</v>
      </c>
      <c r="J92" s="1">
        <v>0</v>
      </c>
      <c r="K92" s="117">
        <f t="shared" si="18"/>
        <v>100</v>
      </c>
      <c r="L92" s="1">
        <v>0</v>
      </c>
      <c r="M92" s="117">
        <f t="shared" si="19"/>
        <v>100</v>
      </c>
      <c r="N92" s="1">
        <v>0</v>
      </c>
      <c r="O92" s="117">
        <f t="shared" si="20"/>
        <v>100</v>
      </c>
      <c r="P92" s="117">
        <f t="shared" si="21"/>
        <v>100</v>
      </c>
    </row>
    <row r="93" spans="1:16" ht="24.75" x14ac:dyDescent="0.25">
      <c r="A93" s="106" t="s">
        <v>543</v>
      </c>
      <c r="B93" s="107" t="s">
        <v>544</v>
      </c>
      <c r="C93" s="107" t="s">
        <v>545</v>
      </c>
      <c r="D93" s="108" t="s">
        <v>550</v>
      </c>
      <c r="E93" s="116">
        <v>370</v>
      </c>
      <c r="F93" s="1">
        <v>0</v>
      </c>
      <c r="G93" s="117">
        <f t="shared" si="16"/>
        <v>100</v>
      </c>
      <c r="H93" s="1">
        <v>0</v>
      </c>
      <c r="I93" s="117">
        <f t="shared" si="17"/>
        <v>100</v>
      </c>
      <c r="J93" s="1">
        <v>0</v>
      </c>
      <c r="K93" s="117">
        <f t="shared" si="18"/>
        <v>100</v>
      </c>
      <c r="L93" s="1">
        <v>0</v>
      </c>
      <c r="M93" s="117">
        <f t="shared" si="19"/>
        <v>100</v>
      </c>
      <c r="N93" s="1">
        <v>0</v>
      </c>
      <c r="O93" s="117">
        <f t="shared" si="20"/>
        <v>100</v>
      </c>
      <c r="P93" s="117">
        <f t="shared" si="21"/>
        <v>100</v>
      </c>
    </row>
    <row r="94" spans="1:16" ht="24.75" x14ac:dyDescent="0.25">
      <c r="A94" s="106" t="s">
        <v>543</v>
      </c>
      <c r="B94" s="107" t="s">
        <v>544</v>
      </c>
      <c r="C94" s="107" t="s">
        <v>545</v>
      </c>
      <c r="D94" s="108" t="s">
        <v>551</v>
      </c>
      <c r="E94" s="116">
        <v>308</v>
      </c>
      <c r="F94" s="1">
        <v>0</v>
      </c>
      <c r="G94" s="117">
        <f t="shared" si="16"/>
        <v>100</v>
      </c>
      <c r="H94" s="1">
        <v>0</v>
      </c>
      <c r="I94" s="117">
        <f t="shared" si="17"/>
        <v>100</v>
      </c>
      <c r="J94" s="1">
        <v>0</v>
      </c>
      <c r="K94" s="117">
        <f t="shared" si="18"/>
        <v>100</v>
      </c>
      <c r="L94" s="1">
        <v>0</v>
      </c>
      <c r="M94" s="117">
        <f t="shared" si="19"/>
        <v>100</v>
      </c>
      <c r="N94" s="1">
        <v>0</v>
      </c>
      <c r="O94" s="117">
        <f t="shared" si="20"/>
        <v>100</v>
      </c>
      <c r="P94" s="117">
        <f t="shared" si="21"/>
        <v>100</v>
      </c>
    </row>
    <row r="95" spans="1:16" x14ac:dyDescent="0.25">
      <c r="A95" s="73"/>
      <c r="B95" s="118"/>
      <c r="C95" s="118"/>
      <c r="D95" s="119"/>
      <c r="G95" s="110">
        <f>(G89+G90+G91+G92+G93+G94)/6</f>
        <v>100</v>
      </c>
      <c r="H95" s="110"/>
      <c r="I95" s="110">
        <f t="shared" ref="I95:P95" si="22">(I89+I90+I91+I92+I93+I94)/6</f>
        <v>100</v>
      </c>
      <c r="J95" s="110"/>
      <c r="K95" s="110">
        <f t="shared" si="22"/>
        <v>100</v>
      </c>
      <c r="L95" s="110"/>
      <c r="M95" s="110">
        <f t="shared" si="22"/>
        <v>100</v>
      </c>
      <c r="N95" s="110"/>
      <c r="O95" s="110">
        <f t="shared" si="22"/>
        <v>100</v>
      </c>
      <c r="P95" s="110">
        <f t="shared" si="22"/>
        <v>100</v>
      </c>
    </row>
    <row r="96" spans="1:16" x14ac:dyDescent="0.25">
      <c r="A96" s="73"/>
      <c r="B96" s="118"/>
      <c r="C96" s="118"/>
      <c r="D96" s="119"/>
    </row>
    <row r="97" spans="1:16" ht="48.75" x14ac:dyDescent="0.25">
      <c r="A97" s="106" t="s">
        <v>543</v>
      </c>
      <c r="B97" s="107" t="s">
        <v>804</v>
      </c>
      <c r="C97" s="107" t="s">
        <v>806</v>
      </c>
      <c r="D97" s="108" t="s">
        <v>807</v>
      </c>
      <c r="E97" s="116">
        <v>2658</v>
      </c>
      <c r="F97" s="1">
        <v>14</v>
      </c>
      <c r="G97" s="117">
        <f t="shared" si="6"/>
        <v>99.473288186606467</v>
      </c>
      <c r="H97" s="1">
        <v>0</v>
      </c>
      <c r="I97" s="117">
        <f t="shared" si="7"/>
        <v>100</v>
      </c>
      <c r="J97" s="1">
        <v>0</v>
      </c>
      <c r="K97" s="117">
        <f t="shared" si="8"/>
        <v>100</v>
      </c>
      <c r="L97" s="1">
        <v>0</v>
      </c>
      <c r="M97" s="117">
        <f t="shared" si="9"/>
        <v>100</v>
      </c>
      <c r="N97" s="1">
        <v>0</v>
      </c>
      <c r="O97" s="117">
        <f t="shared" si="10"/>
        <v>100</v>
      </c>
      <c r="P97" s="117">
        <f t="shared" si="11"/>
        <v>99.894657637321288</v>
      </c>
    </row>
    <row r="98" spans="1:16" x14ac:dyDescent="0.25">
      <c r="A98" s="106"/>
      <c r="B98" s="107"/>
      <c r="C98" s="107"/>
      <c r="D98" s="108"/>
      <c r="G98" s="117"/>
      <c r="I98" s="117"/>
      <c r="K98" s="117"/>
      <c r="M98" s="117"/>
      <c r="O98" s="117"/>
      <c r="P98" s="117"/>
    </row>
    <row r="99" spans="1:16" s="124" customFormat="1" x14ac:dyDescent="0.25">
      <c r="A99" s="120"/>
      <c r="B99" s="121"/>
      <c r="C99" s="121"/>
      <c r="D99" s="122"/>
      <c r="E99" s="123"/>
      <c r="G99" s="125"/>
      <c r="I99" s="125"/>
      <c r="K99" s="125"/>
      <c r="M99" s="125"/>
      <c r="O99" s="125"/>
      <c r="P99" s="125"/>
    </row>
    <row r="100" spans="1:16" x14ac:dyDescent="0.25">
      <c r="A100" s="106"/>
      <c r="B100" s="107"/>
      <c r="C100" s="107"/>
      <c r="D100" s="108"/>
      <c r="G100" s="117"/>
      <c r="I100" s="117"/>
      <c r="K100" s="117"/>
      <c r="M100" s="117"/>
      <c r="O100" s="117"/>
      <c r="P100" s="117"/>
    </row>
    <row r="101" spans="1:16" ht="24.75" x14ac:dyDescent="0.25">
      <c r="A101" s="106" t="s">
        <v>555</v>
      </c>
      <c r="B101" s="107" t="s">
        <v>556</v>
      </c>
      <c r="C101" s="107" t="s">
        <v>557</v>
      </c>
      <c r="D101" s="119"/>
      <c r="E101" s="109">
        <v>28850324</v>
      </c>
      <c r="F101" s="85">
        <v>5022633</v>
      </c>
      <c r="G101" s="110">
        <f>((E101-F101)/E101)*100</f>
        <v>82.590722378022519</v>
      </c>
      <c r="H101" s="85">
        <v>0</v>
      </c>
      <c r="I101" s="110">
        <f>((E101-H101)/E101)*100</f>
        <v>100</v>
      </c>
      <c r="J101" s="85">
        <v>0</v>
      </c>
      <c r="K101" s="110">
        <f>((E101-J101)/E101)*100</f>
        <v>100</v>
      </c>
      <c r="L101" s="85">
        <v>0</v>
      </c>
      <c r="M101" s="110">
        <f>((E101-L101)/E101)*100</f>
        <v>100</v>
      </c>
      <c r="N101" s="128" t="s">
        <v>497</v>
      </c>
      <c r="O101" s="128" t="s">
        <v>497</v>
      </c>
      <c r="P101" s="129">
        <f>(G101+I101+K101+M101)/4</f>
        <v>95.64768059450563</v>
      </c>
    </row>
    <row r="102" spans="1:16" x14ac:dyDescent="0.25">
      <c r="A102" s="106"/>
      <c r="B102" s="107"/>
      <c r="C102" s="107"/>
      <c r="D102" s="119"/>
      <c r="G102" s="117"/>
      <c r="I102" s="117"/>
      <c r="K102" s="117"/>
      <c r="M102" s="117"/>
      <c r="O102" s="117"/>
      <c r="P102" s="117"/>
    </row>
    <row r="103" spans="1:16" ht="48.75" x14ac:dyDescent="0.25">
      <c r="A103" s="106" t="s">
        <v>555</v>
      </c>
      <c r="B103" s="107" t="s">
        <v>808</v>
      </c>
      <c r="C103" s="107" t="s">
        <v>809</v>
      </c>
      <c r="D103" s="119"/>
      <c r="E103" s="109">
        <v>6721</v>
      </c>
      <c r="F103" s="85">
        <v>174</v>
      </c>
      <c r="G103" s="110">
        <f>((E103-F103)/E103)*100</f>
        <v>97.411099538759117</v>
      </c>
      <c r="H103" s="85">
        <v>0</v>
      </c>
      <c r="I103" s="110">
        <f>((E103-H103)/E103)*100</f>
        <v>100</v>
      </c>
      <c r="J103" s="85">
        <v>0</v>
      </c>
      <c r="K103" s="110">
        <f>((E103-J103)/E103)*100</f>
        <v>100</v>
      </c>
      <c r="L103" s="85">
        <v>0</v>
      </c>
      <c r="M103" s="110">
        <f>((E103-L103)/E103)*100</f>
        <v>100</v>
      </c>
      <c r="N103" s="85">
        <v>0</v>
      </c>
      <c r="O103" s="110">
        <f>((E103-N103)/E103)*100</f>
        <v>100</v>
      </c>
      <c r="P103" s="110">
        <f>(G103+I103+K103+M103+O103)/5</f>
        <v>99.482219907751826</v>
      </c>
    </row>
    <row r="104" spans="1:16" x14ac:dyDescent="0.25">
      <c r="A104" s="106"/>
      <c r="B104" s="107"/>
      <c r="C104" s="107"/>
      <c r="D104" s="119"/>
      <c r="G104" s="117"/>
      <c r="I104" s="117"/>
      <c r="K104" s="117"/>
      <c r="M104" s="117"/>
      <c r="O104" s="117"/>
      <c r="P104" s="117"/>
    </row>
    <row r="105" spans="1:16" ht="48.75" x14ac:dyDescent="0.25">
      <c r="A105" s="106" t="s">
        <v>555</v>
      </c>
      <c r="B105" s="107" t="s">
        <v>810</v>
      </c>
      <c r="C105" s="107" t="s">
        <v>811</v>
      </c>
      <c r="D105" s="119"/>
      <c r="E105" s="109">
        <v>7497</v>
      </c>
      <c r="F105" s="85">
        <v>1686</v>
      </c>
      <c r="G105" s="110">
        <f>((E105-F105)/E105)*100</f>
        <v>77.511004401760715</v>
      </c>
      <c r="H105" s="85">
        <v>0</v>
      </c>
      <c r="I105" s="110">
        <f>((E105-H105)/E105)*100</f>
        <v>100</v>
      </c>
      <c r="J105" s="85">
        <v>0</v>
      </c>
      <c r="K105" s="110">
        <f>((E105-J105)/E105)*100</f>
        <v>100</v>
      </c>
      <c r="L105" s="85">
        <v>0</v>
      </c>
      <c r="M105" s="110">
        <f>((E105-L105)/E105)*100</f>
        <v>100</v>
      </c>
      <c r="N105" s="85">
        <v>0</v>
      </c>
      <c r="O105" s="110">
        <f>((E105-N105)/E105)*100</f>
        <v>100</v>
      </c>
      <c r="P105" s="110">
        <f>(G105+I105+K105+M105+O105)/5</f>
        <v>95.502200880352149</v>
      </c>
    </row>
    <row r="106" spans="1:16" x14ac:dyDescent="0.25">
      <c r="A106" s="106"/>
      <c r="B106" s="107"/>
      <c r="C106" s="107"/>
      <c r="D106" s="119"/>
      <c r="G106" s="117"/>
      <c r="I106" s="117"/>
      <c r="K106" s="117"/>
      <c r="M106" s="117"/>
      <c r="O106" s="117"/>
      <c r="P106" s="117"/>
    </row>
    <row r="107" spans="1:16" ht="72.75" x14ac:dyDescent="0.25">
      <c r="A107" s="106" t="s">
        <v>555</v>
      </c>
      <c r="B107" s="107" t="s">
        <v>812</v>
      </c>
      <c r="C107" s="107" t="s">
        <v>813</v>
      </c>
      <c r="D107" s="108" t="s">
        <v>814</v>
      </c>
      <c r="E107" s="109">
        <v>3013094</v>
      </c>
      <c r="F107" s="85">
        <v>1255917</v>
      </c>
      <c r="G107" s="110">
        <f>((E107-F107)/E107)*100</f>
        <v>58.318027914163984</v>
      </c>
      <c r="H107" s="85">
        <v>0</v>
      </c>
      <c r="I107" s="110">
        <f>((E107-H107)/E107)*100</f>
        <v>100</v>
      </c>
      <c r="J107" s="85">
        <v>0</v>
      </c>
      <c r="K107" s="110">
        <f>((E107-J107)/E107)*100</f>
        <v>100</v>
      </c>
      <c r="L107" s="85">
        <v>0</v>
      </c>
      <c r="M107" s="110">
        <f>((E107-L107)/E107)*100</f>
        <v>100</v>
      </c>
      <c r="N107" s="128" t="s">
        <v>497</v>
      </c>
      <c r="O107" s="128" t="s">
        <v>497</v>
      </c>
      <c r="P107" s="129">
        <f>(G107+I107+K107+M107)/4</f>
        <v>89.579506978540991</v>
      </c>
    </row>
    <row r="108" spans="1:16" x14ac:dyDescent="0.25">
      <c r="A108" s="106"/>
      <c r="B108" s="107"/>
      <c r="C108" s="107"/>
      <c r="D108" s="119"/>
      <c r="G108" s="117"/>
      <c r="I108" s="117"/>
      <c r="K108" s="117"/>
      <c r="M108" s="117"/>
      <c r="O108" s="117"/>
      <c r="P108" s="117"/>
    </row>
    <row r="109" spans="1:16" ht="36.75" x14ac:dyDescent="0.25">
      <c r="A109" s="106" t="s">
        <v>555</v>
      </c>
      <c r="B109" s="107" t="s">
        <v>815</v>
      </c>
      <c r="C109" s="107" t="s">
        <v>816</v>
      </c>
      <c r="D109" s="108" t="s">
        <v>817</v>
      </c>
      <c r="E109" s="109">
        <v>2478824</v>
      </c>
      <c r="F109" s="85">
        <v>48299</v>
      </c>
      <c r="G109" s="110">
        <f t="shared" ref="G109:G174" si="23">((E109-F109)/E109)*100</f>
        <v>98.051535728232423</v>
      </c>
      <c r="H109" s="85">
        <v>0</v>
      </c>
      <c r="I109" s="110">
        <f t="shared" ref="I109:I174" si="24">((E109-H109)/E109)*100</f>
        <v>100</v>
      </c>
      <c r="J109" s="85">
        <v>0</v>
      </c>
      <c r="K109" s="110">
        <f t="shared" ref="K109:K174" si="25">((E109-J109)/E109)*100</f>
        <v>100</v>
      </c>
      <c r="L109" s="85">
        <v>0</v>
      </c>
      <c r="M109" s="110">
        <f t="shared" ref="M109:M174" si="26">((E109-L109)/E109)*100</f>
        <v>100</v>
      </c>
      <c r="N109" s="85">
        <v>1293930</v>
      </c>
      <c r="O109" s="110">
        <f t="shared" ref="O109:O165" si="27">((E109-N109)/E109)*100</f>
        <v>47.800650631105718</v>
      </c>
      <c r="P109" s="110">
        <f t="shared" ref="P109:P165" si="28">(G109+I109+K109+M109+O109)/5</f>
        <v>89.170437271867627</v>
      </c>
    </row>
    <row r="110" spans="1:16" x14ac:dyDescent="0.25">
      <c r="A110" s="106"/>
      <c r="B110" s="107"/>
      <c r="C110" s="107"/>
      <c r="D110" s="108"/>
      <c r="G110" s="117"/>
      <c r="I110" s="117"/>
      <c r="K110" s="117"/>
      <c r="M110" s="117"/>
      <c r="O110" s="117"/>
      <c r="P110" s="117"/>
    </row>
    <row r="111" spans="1:16" ht="48.75" x14ac:dyDescent="0.25">
      <c r="A111" s="106" t="s">
        <v>555</v>
      </c>
      <c r="B111" s="107" t="s">
        <v>810</v>
      </c>
      <c r="C111" s="107" t="s">
        <v>818</v>
      </c>
      <c r="D111" s="119"/>
      <c r="E111" s="109">
        <v>9815024</v>
      </c>
      <c r="F111" s="85">
        <v>1408887</v>
      </c>
      <c r="G111" s="110">
        <f>((E111-F111)/E111)*100</f>
        <v>85.645608202282546</v>
      </c>
      <c r="H111" s="85">
        <v>0</v>
      </c>
      <c r="I111" s="110">
        <f>((E111-H111)/E111)*100</f>
        <v>100</v>
      </c>
      <c r="J111" s="85">
        <v>0</v>
      </c>
      <c r="K111" s="110">
        <f>((E111-J111)/E111)*100</f>
        <v>100</v>
      </c>
      <c r="L111" s="85">
        <v>0</v>
      </c>
      <c r="M111" s="110">
        <f>((E111-L111)/E111)*100</f>
        <v>100</v>
      </c>
      <c r="N111" s="85">
        <v>0</v>
      </c>
      <c r="O111" s="110">
        <f>((E111-N111)/E111)*100</f>
        <v>100</v>
      </c>
      <c r="P111" s="110">
        <f>(G111+I111+K111+M111+O111)/5</f>
        <v>97.129121640456518</v>
      </c>
    </row>
    <row r="112" spans="1:16" x14ac:dyDescent="0.25">
      <c r="A112" s="106"/>
      <c r="B112" s="107"/>
      <c r="C112" s="107"/>
      <c r="D112" s="108"/>
      <c r="G112" s="117"/>
      <c r="I112" s="117"/>
      <c r="K112" s="117"/>
      <c r="M112" s="117"/>
      <c r="O112" s="117"/>
      <c r="P112" s="117"/>
    </row>
    <row r="113" spans="1:16" ht="48.75" x14ac:dyDescent="0.25">
      <c r="A113" s="106" t="s">
        <v>555</v>
      </c>
      <c r="B113" s="107" t="s">
        <v>819</v>
      </c>
      <c r="C113" s="107" t="s">
        <v>820</v>
      </c>
      <c r="D113" s="119"/>
      <c r="E113" s="109">
        <v>53188</v>
      </c>
      <c r="F113" s="85">
        <v>5910</v>
      </c>
      <c r="G113" s="110">
        <f t="shared" si="23"/>
        <v>88.888471083703095</v>
      </c>
      <c r="H113" s="85">
        <v>0</v>
      </c>
      <c r="I113" s="110">
        <f t="shared" si="24"/>
        <v>100</v>
      </c>
      <c r="J113" s="85">
        <v>0</v>
      </c>
      <c r="K113" s="110">
        <f t="shared" si="25"/>
        <v>100</v>
      </c>
      <c r="L113" s="85">
        <v>0</v>
      </c>
      <c r="M113" s="110">
        <f t="shared" si="26"/>
        <v>100</v>
      </c>
      <c r="N113" s="85">
        <v>19315</v>
      </c>
      <c r="O113" s="110">
        <f t="shared" si="27"/>
        <v>63.685417763405283</v>
      </c>
      <c r="P113" s="110">
        <f t="shared" si="28"/>
        <v>90.51477776942167</v>
      </c>
    </row>
    <row r="114" spans="1:16" x14ac:dyDescent="0.25">
      <c r="A114" s="73"/>
      <c r="B114" s="118"/>
      <c r="C114" s="118"/>
      <c r="D114" s="119"/>
    </row>
    <row r="115" spans="1:16" ht="48.75" x14ac:dyDescent="0.25">
      <c r="A115" s="106" t="s">
        <v>555</v>
      </c>
      <c r="B115" s="107" t="s">
        <v>821</v>
      </c>
      <c r="C115" s="107" t="s">
        <v>822</v>
      </c>
      <c r="D115" s="119"/>
      <c r="E115" s="109">
        <v>1597959</v>
      </c>
      <c r="F115" s="85">
        <v>270575</v>
      </c>
      <c r="G115" s="110">
        <f t="shared" si="23"/>
        <v>83.067462932403146</v>
      </c>
      <c r="H115" s="85">
        <v>0</v>
      </c>
      <c r="I115" s="110">
        <f t="shared" si="24"/>
        <v>100</v>
      </c>
      <c r="J115" s="85">
        <v>0</v>
      </c>
      <c r="K115" s="110">
        <f t="shared" si="25"/>
        <v>100</v>
      </c>
      <c r="L115" s="85">
        <v>0</v>
      </c>
      <c r="M115" s="110">
        <f t="shared" si="26"/>
        <v>100</v>
      </c>
      <c r="N115" s="85">
        <v>1597959</v>
      </c>
      <c r="O115" s="110">
        <f t="shared" si="27"/>
        <v>0</v>
      </c>
      <c r="P115" s="130">
        <f t="shared" si="28"/>
        <v>76.613492586480632</v>
      </c>
    </row>
    <row r="116" spans="1:16" x14ac:dyDescent="0.25">
      <c r="A116" s="106"/>
      <c r="B116" s="107"/>
      <c r="C116" s="107"/>
      <c r="D116" s="119"/>
      <c r="G116" s="117"/>
      <c r="I116" s="117"/>
      <c r="K116" s="117"/>
      <c r="M116" s="117"/>
      <c r="O116" s="117"/>
      <c r="P116" s="117"/>
    </row>
    <row r="117" spans="1:16" s="124" customFormat="1" x14ac:dyDescent="0.25">
      <c r="A117" s="120"/>
      <c r="B117" s="121"/>
      <c r="C117" s="121"/>
      <c r="D117" s="126"/>
      <c r="E117" s="123"/>
      <c r="G117" s="125"/>
      <c r="I117" s="125"/>
      <c r="K117" s="125"/>
      <c r="M117" s="125"/>
      <c r="O117" s="125"/>
      <c r="P117" s="125"/>
    </row>
    <row r="118" spans="1:16" x14ac:dyDescent="0.25">
      <c r="A118" s="106"/>
      <c r="B118" s="107"/>
      <c r="C118" s="107"/>
      <c r="D118" s="119"/>
      <c r="G118" s="117"/>
      <c r="I118" s="117"/>
      <c r="K118" s="117"/>
      <c r="M118" s="117"/>
      <c r="O118" s="117"/>
      <c r="P118" s="117"/>
    </row>
    <row r="119" spans="1:16" ht="24.75" x14ac:dyDescent="0.25">
      <c r="A119" s="106" t="s">
        <v>558</v>
      </c>
      <c r="B119" s="107" t="s">
        <v>690</v>
      </c>
      <c r="C119" s="107" t="s">
        <v>691</v>
      </c>
      <c r="D119" s="119"/>
      <c r="E119" s="116">
        <v>35</v>
      </c>
      <c r="F119" s="1">
        <v>0</v>
      </c>
      <c r="G119" s="117">
        <f t="shared" si="23"/>
        <v>100</v>
      </c>
      <c r="H119" s="1">
        <v>0</v>
      </c>
      <c r="I119" s="117">
        <f t="shared" si="24"/>
        <v>100</v>
      </c>
      <c r="J119" s="1">
        <v>0</v>
      </c>
      <c r="K119" s="117">
        <f t="shared" si="25"/>
        <v>100</v>
      </c>
      <c r="L119" s="1">
        <v>0</v>
      </c>
      <c r="M119" s="117">
        <f t="shared" si="26"/>
        <v>100</v>
      </c>
      <c r="N119" s="1">
        <v>0</v>
      </c>
      <c r="O119" s="117">
        <f t="shared" si="27"/>
        <v>100</v>
      </c>
      <c r="P119" s="117">
        <f t="shared" si="28"/>
        <v>100</v>
      </c>
    </row>
    <row r="120" spans="1:16" ht="48.75" x14ac:dyDescent="0.25">
      <c r="A120" s="106" t="s">
        <v>558</v>
      </c>
      <c r="B120" s="107" t="s">
        <v>823</v>
      </c>
      <c r="C120" s="107" t="s">
        <v>824</v>
      </c>
      <c r="D120" s="119"/>
      <c r="E120" s="116">
        <v>278</v>
      </c>
      <c r="F120" s="1">
        <v>0</v>
      </c>
      <c r="G120" s="117">
        <f t="shared" si="23"/>
        <v>100</v>
      </c>
      <c r="H120" s="1">
        <v>0</v>
      </c>
      <c r="I120" s="117">
        <f t="shared" si="24"/>
        <v>100</v>
      </c>
      <c r="J120" s="1">
        <v>0</v>
      </c>
      <c r="K120" s="117">
        <f t="shared" si="25"/>
        <v>100</v>
      </c>
      <c r="L120" s="1">
        <v>0</v>
      </c>
      <c r="M120" s="117">
        <f t="shared" si="26"/>
        <v>100</v>
      </c>
      <c r="N120" s="1">
        <v>0</v>
      </c>
      <c r="O120" s="117">
        <f t="shared" si="27"/>
        <v>100</v>
      </c>
      <c r="P120" s="117">
        <f t="shared" si="28"/>
        <v>100</v>
      </c>
    </row>
    <row r="121" spans="1:16" ht="60.75" x14ac:dyDescent="0.25">
      <c r="A121" s="106" t="s">
        <v>558</v>
      </c>
      <c r="B121" s="107" t="s">
        <v>825</v>
      </c>
      <c r="C121" s="107" t="s">
        <v>826</v>
      </c>
      <c r="D121" s="119"/>
      <c r="E121" s="116">
        <v>19</v>
      </c>
      <c r="F121" s="1">
        <v>0</v>
      </c>
      <c r="G121" s="117">
        <f t="shared" si="23"/>
        <v>100</v>
      </c>
      <c r="H121" s="1">
        <v>0</v>
      </c>
      <c r="I121" s="117">
        <f t="shared" si="24"/>
        <v>100</v>
      </c>
      <c r="J121" s="1">
        <v>0</v>
      </c>
      <c r="K121" s="117">
        <f t="shared" si="25"/>
        <v>100</v>
      </c>
      <c r="L121" s="1">
        <v>0</v>
      </c>
      <c r="M121" s="117">
        <f t="shared" si="26"/>
        <v>100</v>
      </c>
      <c r="N121" s="1">
        <v>0</v>
      </c>
      <c r="O121" s="117">
        <f t="shared" si="27"/>
        <v>100</v>
      </c>
      <c r="P121" s="117">
        <f t="shared" si="28"/>
        <v>100</v>
      </c>
    </row>
    <row r="122" spans="1:16" ht="72.75" x14ac:dyDescent="0.25">
      <c r="A122" s="106" t="s">
        <v>558</v>
      </c>
      <c r="B122" s="107" t="s">
        <v>693</v>
      </c>
      <c r="C122" s="107" t="s">
        <v>694</v>
      </c>
      <c r="D122" s="119"/>
      <c r="E122" s="116">
        <v>334</v>
      </c>
      <c r="F122" s="1">
        <v>0</v>
      </c>
      <c r="G122" s="117">
        <f t="shared" si="23"/>
        <v>100</v>
      </c>
      <c r="H122" s="1">
        <v>0</v>
      </c>
      <c r="I122" s="117">
        <f t="shared" si="24"/>
        <v>100</v>
      </c>
      <c r="J122" s="1">
        <v>334</v>
      </c>
      <c r="K122" s="117">
        <f t="shared" si="25"/>
        <v>0</v>
      </c>
      <c r="L122" s="1">
        <v>334</v>
      </c>
      <c r="M122" s="117">
        <f t="shared" si="26"/>
        <v>0</v>
      </c>
      <c r="N122" s="1">
        <v>0</v>
      </c>
      <c r="O122" s="117">
        <f t="shared" si="27"/>
        <v>100</v>
      </c>
      <c r="P122" s="117">
        <f t="shared" si="28"/>
        <v>60</v>
      </c>
    </row>
    <row r="123" spans="1:16" ht="36.75" x14ac:dyDescent="0.25">
      <c r="A123" s="106" t="s">
        <v>558</v>
      </c>
      <c r="B123" s="107" t="s">
        <v>696</v>
      </c>
      <c r="C123" s="107" t="s">
        <v>697</v>
      </c>
      <c r="D123" s="119"/>
      <c r="E123" s="116">
        <v>344</v>
      </c>
      <c r="F123" s="1">
        <v>0</v>
      </c>
      <c r="G123" s="117">
        <f t="shared" si="23"/>
        <v>100</v>
      </c>
      <c r="H123" s="1">
        <v>0</v>
      </c>
      <c r="I123" s="117">
        <f t="shared" si="24"/>
        <v>100</v>
      </c>
      <c r="J123" s="1">
        <v>0</v>
      </c>
      <c r="K123" s="117">
        <f t="shared" si="25"/>
        <v>100</v>
      </c>
      <c r="L123" s="1">
        <v>0</v>
      </c>
      <c r="M123" s="117">
        <f t="shared" si="26"/>
        <v>100</v>
      </c>
      <c r="N123" s="1">
        <v>0</v>
      </c>
      <c r="O123" s="117">
        <f t="shared" si="27"/>
        <v>100</v>
      </c>
      <c r="P123" s="117">
        <f t="shared" si="28"/>
        <v>100</v>
      </c>
    </row>
    <row r="124" spans="1:16" ht="36.75" x14ac:dyDescent="0.25">
      <c r="A124" s="106" t="s">
        <v>558</v>
      </c>
      <c r="B124" s="107" t="s">
        <v>698</v>
      </c>
      <c r="C124" s="107" t="s">
        <v>699</v>
      </c>
      <c r="D124" s="119"/>
      <c r="E124" s="116">
        <v>205</v>
      </c>
      <c r="F124" s="1">
        <v>0</v>
      </c>
      <c r="G124" s="117">
        <f t="shared" si="23"/>
        <v>100</v>
      </c>
      <c r="H124" s="1">
        <v>0</v>
      </c>
      <c r="I124" s="117">
        <f t="shared" si="24"/>
        <v>100</v>
      </c>
      <c r="J124" s="1">
        <v>0</v>
      </c>
      <c r="K124" s="117">
        <f t="shared" si="25"/>
        <v>100</v>
      </c>
      <c r="L124" s="1">
        <v>0</v>
      </c>
      <c r="M124" s="117">
        <f t="shared" si="26"/>
        <v>100</v>
      </c>
      <c r="N124" s="1">
        <v>0</v>
      </c>
      <c r="O124" s="117">
        <f t="shared" si="27"/>
        <v>100</v>
      </c>
      <c r="P124" s="117">
        <f t="shared" si="28"/>
        <v>100</v>
      </c>
    </row>
    <row r="125" spans="1:16" ht="48.75" x14ac:dyDescent="0.25">
      <c r="A125" s="106" t="s">
        <v>558</v>
      </c>
      <c r="B125" s="107" t="s">
        <v>701</v>
      </c>
      <c r="C125" s="107" t="s">
        <v>702</v>
      </c>
      <c r="D125" s="119"/>
      <c r="E125" s="116">
        <v>214</v>
      </c>
      <c r="F125" s="1">
        <v>0</v>
      </c>
      <c r="G125" s="117">
        <f t="shared" si="23"/>
        <v>100</v>
      </c>
      <c r="H125" s="1">
        <v>0</v>
      </c>
      <c r="I125" s="117">
        <f t="shared" si="24"/>
        <v>100</v>
      </c>
      <c r="J125" s="1">
        <v>0</v>
      </c>
      <c r="K125" s="117">
        <f t="shared" si="25"/>
        <v>100</v>
      </c>
      <c r="L125" s="1">
        <v>0</v>
      </c>
      <c r="M125" s="117">
        <f t="shared" si="26"/>
        <v>100</v>
      </c>
      <c r="N125" s="1">
        <v>0</v>
      </c>
      <c r="O125" s="117">
        <f t="shared" si="27"/>
        <v>100</v>
      </c>
      <c r="P125" s="117">
        <f t="shared" si="28"/>
        <v>100</v>
      </c>
    </row>
    <row r="126" spans="1:16" ht="36.75" x14ac:dyDescent="0.25">
      <c r="A126" s="106" t="s">
        <v>558</v>
      </c>
      <c r="B126" s="107" t="s">
        <v>704</v>
      </c>
      <c r="C126" s="107" t="s">
        <v>705</v>
      </c>
      <c r="D126" s="119"/>
      <c r="E126" s="116">
        <v>208</v>
      </c>
      <c r="F126" s="1">
        <v>1</v>
      </c>
      <c r="G126" s="117">
        <f t="shared" si="23"/>
        <v>99.519230769230774</v>
      </c>
      <c r="H126" s="1">
        <v>0</v>
      </c>
      <c r="I126" s="117">
        <f t="shared" si="24"/>
        <v>100</v>
      </c>
      <c r="J126" s="1">
        <v>0</v>
      </c>
      <c r="K126" s="117">
        <f t="shared" si="25"/>
        <v>100</v>
      </c>
      <c r="L126" s="1">
        <v>0</v>
      </c>
      <c r="M126" s="117">
        <f t="shared" si="26"/>
        <v>100</v>
      </c>
      <c r="N126" s="1">
        <v>0</v>
      </c>
      <c r="O126" s="117">
        <f t="shared" si="27"/>
        <v>100</v>
      </c>
      <c r="P126" s="117">
        <f t="shared" si="28"/>
        <v>99.90384615384616</v>
      </c>
    </row>
    <row r="127" spans="1:16" ht="24.75" x14ac:dyDescent="0.25">
      <c r="A127" s="106" t="s">
        <v>558</v>
      </c>
      <c r="B127" s="107" t="s">
        <v>707</v>
      </c>
      <c r="C127" s="107" t="s">
        <v>708</v>
      </c>
      <c r="D127" s="119"/>
      <c r="E127" s="116">
        <v>221</v>
      </c>
      <c r="F127" s="1">
        <v>15</v>
      </c>
      <c r="G127" s="117">
        <f t="shared" si="23"/>
        <v>93.212669683257914</v>
      </c>
      <c r="H127" s="1">
        <v>0</v>
      </c>
      <c r="I127" s="117">
        <f t="shared" si="24"/>
        <v>100</v>
      </c>
      <c r="J127" s="1">
        <v>0</v>
      </c>
      <c r="K127" s="117">
        <f t="shared" si="25"/>
        <v>100</v>
      </c>
      <c r="L127" s="1">
        <v>0</v>
      </c>
      <c r="M127" s="117">
        <f t="shared" si="26"/>
        <v>100</v>
      </c>
      <c r="N127" s="1">
        <v>0</v>
      </c>
      <c r="O127" s="117">
        <f t="shared" si="27"/>
        <v>100</v>
      </c>
      <c r="P127" s="117">
        <f t="shared" si="28"/>
        <v>98.642533936651574</v>
      </c>
    </row>
    <row r="128" spans="1:16" ht="36.75" x14ac:dyDescent="0.25">
      <c r="A128" s="106" t="s">
        <v>558</v>
      </c>
      <c r="B128" s="107" t="s">
        <v>711</v>
      </c>
      <c r="C128" s="107" t="s">
        <v>712</v>
      </c>
      <c r="D128" s="119"/>
      <c r="E128" s="116">
        <v>79</v>
      </c>
      <c r="F128" s="1">
        <v>0</v>
      </c>
      <c r="G128" s="117">
        <f t="shared" si="23"/>
        <v>100</v>
      </c>
      <c r="H128" s="1">
        <v>0</v>
      </c>
      <c r="I128" s="117">
        <f t="shared" si="24"/>
        <v>100</v>
      </c>
      <c r="J128" s="1">
        <v>79</v>
      </c>
      <c r="K128" s="117">
        <f t="shared" si="25"/>
        <v>0</v>
      </c>
      <c r="L128" s="1">
        <v>79</v>
      </c>
      <c r="M128" s="117">
        <f t="shared" si="26"/>
        <v>0</v>
      </c>
      <c r="N128" s="1">
        <v>0</v>
      </c>
      <c r="O128" s="117">
        <f t="shared" si="27"/>
        <v>100</v>
      </c>
      <c r="P128" s="117">
        <f t="shared" si="28"/>
        <v>60</v>
      </c>
    </row>
    <row r="129" spans="1:16" ht="72.75" x14ac:dyDescent="0.25">
      <c r="A129" s="106" t="s">
        <v>558</v>
      </c>
      <c r="B129" s="107" t="s">
        <v>827</v>
      </c>
      <c r="C129" s="107" t="s">
        <v>828</v>
      </c>
      <c r="D129" s="119"/>
      <c r="E129" s="116">
        <v>7</v>
      </c>
      <c r="F129" s="1">
        <v>0</v>
      </c>
      <c r="G129" s="117">
        <f t="shared" si="23"/>
        <v>100</v>
      </c>
      <c r="H129" s="1">
        <v>0</v>
      </c>
      <c r="I129" s="117">
        <f t="shared" si="24"/>
        <v>100</v>
      </c>
      <c r="J129" s="1">
        <v>0</v>
      </c>
      <c r="K129" s="117">
        <f t="shared" si="25"/>
        <v>100</v>
      </c>
      <c r="L129" s="1">
        <v>0</v>
      </c>
      <c r="M129" s="117">
        <f t="shared" si="26"/>
        <v>100</v>
      </c>
      <c r="N129" s="1">
        <v>0</v>
      </c>
      <c r="O129" s="117">
        <f t="shared" si="27"/>
        <v>100</v>
      </c>
      <c r="P129" s="117">
        <f t="shared" si="28"/>
        <v>100</v>
      </c>
    </row>
    <row r="130" spans="1:16" ht="72.75" x14ac:dyDescent="0.25">
      <c r="A130" s="106" t="s">
        <v>558</v>
      </c>
      <c r="B130" s="107" t="s">
        <v>714</v>
      </c>
      <c r="C130" s="107" t="s">
        <v>715</v>
      </c>
      <c r="D130" s="119"/>
      <c r="E130" s="116">
        <v>36</v>
      </c>
      <c r="F130" s="1">
        <v>0</v>
      </c>
      <c r="G130" s="117">
        <f t="shared" si="23"/>
        <v>100</v>
      </c>
      <c r="H130" s="1">
        <v>0</v>
      </c>
      <c r="I130" s="117">
        <f t="shared" si="24"/>
        <v>100</v>
      </c>
      <c r="J130" s="1">
        <v>0</v>
      </c>
      <c r="K130" s="117">
        <f t="shared" si="25"/>
        <v>100</v>
      </c>
      <c r="L130" s="1">
        <v>0</v>
      </c>
      <c r="M130" s="117">
        <f t="shared" si="26"/>
        <v>100</v>
      </c>
      <c r="N130" s="1">
        <v>0</v>
      </c>
      <c r="O130" s="117">
        <f t="shared" si="27"/>
        <v>100</v>
      </c>
      <c r="P130" s="117">
        <f t="shared" si="28"/>
        <v>100</v>
      </c>
    </row>
    <row r="131" spans="1:16" ht="48.75" x14ac:dyDescent="0.25">
      <c r="A131" s="106" t="s">
        <v>558</v>
      </c>
      <c r="B131" s="107" t="s">
        <v>559</v>
      </c>
      <c r="C131" s="107" t="s">
        <v>560</v>
      </c>
      <c r="D131" s="119"/>
      <c r="E131" s="116">
        <v>64</v>
      </c>
      <c r="F131" s="1">
        <v>0</v>
      </c>
      <c r="G131" s="117">
        <f t="shared" si="23"/>
        <v>100</v>
      </c>
      <c r="H131" s="1">
        <v>0</v>
      </c>
      <c r="I131" s="117">
        <f t="shared" si="24"/>
        <v>100</v>
      </c>
      <c r="J131" s="1">
        <v>0</v>
      </c>
      <c r="K131" s="117">
        <f t="shared" si="25"/>
        <v>100</v>
      </c>
      <c r="L131" s="1">
        <v>0</v>
      </c>
      <c r="M131" s="117">
        <f t="shared" si="26"/>
        <v>100</v>
      </c>
      <c r="N131" s="1">
        <v>0</v>
      </c>
      <c r="O131" s="117">
        <f t="shared" si="27"/>
        <v>100</v>
      </c>
      <c r="P131" s="117">
        <f t="shared" si="28"/>
        <v>100</v>
      </c>
    </row>
    <row r="132" spans="1:16" ht="24.75" x14ac:dyDescent="0.25">
      <c r="A132" s="106" t="s">
        <v>558</v>
      </c>
      <c r="B132" s="107" t="s">
        <v>718</v>
      </c>
      <c r="C132" s="107" t="s">
        <v>719</v>
      </c>
      <c r="D132" s="119"/>
      <c r="E132" s="116">
        <v>452</v>
      </c>
      <c r="F132" s="1">
        <v>0</v>
      </c>
      <c r="G132" s="117">
        <f t="shared" si="23"/>
        <v>100</v>
      </c>
      <c r="H132" s="1">
        <v>0</v>
      </c>
      <c r="I132" s="117">
        <f t="shared" si="24"/>
        <v>100</v>
      </c>
      <c r="J132" s="1">
        <v>0</v>
      </c>
      <c r="K132" s="117">
        <f t="shared" si="25"/>
        <v>100</v>
      </c>
      <c r="L132" s="1">
        <v>0</v>
      </c>
      <c r="M132" s="117">
        <f t="shared" si="26"/>
        <v>100</v>
      </c>
      <c r="N132" s="1">
        <v>0</v>
      </c>
      <c r="O132" s="117">
        <f t="shared" si="27"/>
        <v>100</v>
      </c>
      <c r="P132" s="117">
        <f t="shared" si="28"/>
        <v>100</v>
      </c>
    </row>
    <row r="133" spans="1:16" ht="48.75" x14ac:dyDescent="0.25">
      <c r="A133" s="106" t="s">
        <v>558</v>
      </c>
      <c r="B133" s="107" t="s">
        <v>721</v>
      </c>
      <c r="C133" s="107" t="s">
        <v>722</v>
      </c>
      <c r="D133" s="119"/>
      <c r="E133" s="116">
        <v>241</v>
      </c>
      <c r="F133" s="1">
        <v>4</v>
      </c>
      <c r="G133" s="117">
        <f t="shared" si="23"/>
        <v>98.340248962655593</v>
      </c>
      <c r="H133" s="1">
        <v>0</v>
      </c>
      <c r="I133" s="117">
        <f t="shared" si="24"/>
        <v>100</v>
      </c>
      <c r="J133" s="1">
        <v>0</v>
      </c>
      <c r="K133" s="117">
        <f t="shared" si="25"/>
        <v>100</v>
      </c>
      <c r="L133" s="1">
        <v>0</v>
      </c>
      <c r="M133" s="117">
        <f t="shared" si="26"/>
        <v>100</v>
      </c>
      <c r="N133" s="1">
        <v>0</v>
      </c>
      <c r="O133" s="117">
        <f t="shared" si="27"/>
        <v>100</v>
      </c>
      <c r="P133" s="117">
        <f t="shared" si="28"/>
        <v>99.668049792531122</v>
      </c>
    </row>
    <row r="134" spans="1:16" ht="36.75" x14ac:dyDescent="0.25">
      <c r="A134" s="106" t="s">
        <v>558</v>
      </c>
      <c r="B134" s="107" t="s">
        <v>724</v>
      </c>
      <c r="C134" s="107" t="s">
        <v>725</v>
      </c>
      <c r="D134" s="119"/>
      <c r="E134" s="116">
        <v>511</v>
      </c>
      <c r="F134" s="1">
        <v>0</v>
      </c>
      <c r="G134" s="117">
        <f t="shared" si="23"/>
        <v>100</v>
      </c>
      <c r="H134" s="1">
        <v>0</v>
      </c>
      <c r="I134" s="117">
        <f t="shared" si="24"/>
        <v>100</v>
      </c>
      <c r="J134" s="1">
        <v>0</v>
      </c>
      <c r="K134" s="117">
        <f t="shared" si="25"/>
        <v>100</v>
      </c>
      <c r="L134" s="1">
        <v>0</v>
      </c>
      <c r="M134" s="117">
        <f t="shared" si="26"/>
        <v>100</v>
      </c>
      <c r="N134" s="1">
        <v>0</v>
      </c>
      <c r="O134" s="117">
        <f t="shared" si="27"/>
        <v>100</v>
      </c>
      <c r="P134" s="117">
        <f t="shared" si="28"/>
        <v>100</v>
      </c>
    </row>
    <row r="135" spans="1:16" ht="48.75" x14ac:dyDescent="0.25">
      <c r="A135" s="106" t="s">
        <v>558</v>
      </c>
      <c r="B135" s="107" t="s">
        <v>727</v>
      </c>
      <c r="C135" s="107" t="s">
        <v>728</v>
      </c>
      <c r="D135" s="119"/>
      <c r="E135" s="116">
        <v>259</v>
      </c>
      <c r="F135" s="1">
        <v>0</v>
      </c>
      <c r="G135" s="117">
        <f t="shared" si="23"/>
        <v>100</v>
      </c>
      <c r="H135" s="1">
        <v>0</v>
      </c>
      <c r="I135" s="117">
        <f t="shared" si="24"/>
        <v>100</v>
      </c>
      <c r="J135" s="1">
        <v>0</v>
      </c>
      <c r="K135" s="117">
        <f t="shared" si="25"/>
        <v>100</v>
      </c>
      <c r="L135" s="1">
        <v>0</v>
      </c>
      <c r="M135" s="117">
        <f t="shared" si="26"/>
        <v>100</v>
      </c>
      <c r="N135" s="1">
        <v>0</v>
      </c>
      <c r="O135" s="117">
        <f t="shared" si="27"/>
        <v>100</v>
      </c>
      <c r="P135" s="117">
        <f t="shared" si="28"/>
        <v>100</v>
      </c>
    </row>
    <row r="136" spans="1:16" ht="72.75" x14ac:dyDescent="0.25">
      <c r="A136" s="106" t="s">
        <v>558</v>
      </c>
      <c r="B136" s="107" t="s">
        <v>829</v>
      </c>
      <c r="C136" s="107" t="s">
        <v>830</v>
      </c>
      <c r="D136" s="119"/>
      <c r="E136" s="116">
        <v>6</v>
      </c>
      <c r="F136" s="1">
        <v>0</v>
      </c>
      <c r="G136" s="117">
        <f t="shared" si="23"/>
        <v>100</v>
      </c>
      <c r="H136" s="1">
        <v>0</v>
      </c>
      <c r="I136" s="117">
        <f t="shared" si="24"/>
        <v>100</v>
      </c>
      <c r="J136" s="1">
        <v>0</v>
      </c>
      <c r="K136" s="117">
        <f t="shared" si="25"/>
        <v>100</v>
      </c>
      <c r="L136" s="1">
        <v>0</v>
      </c>
      <c r="M136" s="117">
        <f t="shared" si="26"/>
        <v>100</v>
      </c>
      <c r="N136" s="1">
        <v>0</v>
      </c>
      <c r="O136" s="117">
        <f t="shared" si="27"/>
        <v>100</v>
      </c>
      <c r="P136" s="117">
        <f t="shared" si="28"/>
        <v>100</v>
      </c>
    </row>
    <row r="137" spans="1:16" ht="48.75" x14ac:dyDescent="0.25">
      <c r="A137" s="106" t="s">
        <v>558</v>
      </c>
      <c r="B137" s="107" t="s">
        <v>746</v>
      </c>
      <c r="C137" s="107" t="s">
        <v>831</v>
      </c>
      <c r="D137" s="119"/>
      <c r="E137" s="116">
        <v>14</v>
      </c>
      <c r="F137" s="1">
        <v>0</v>
      </c>
      <c r="G137" s="117">
        <f t="shared" si="23"/>
        <v>100</v>
      </c>
      <c r="H137" s="1">
        <v>0</v>
      </c>
      <c r="I137" s="117">
        <f t="shared" si="24"/>
        <v>100</v>
      </c>
      <c r="J137" s="1">
        <v>0</v>
      </c>
      <c r="K137" s="117">
        <f t="shared" si="25"/>
        <v>100</v>
      </c>
      <c r="L137" s="1">
        <v>0</v>
      </c>
      <c r="M137" s="117">
        <f t="shared" si="26"/>
        <v>100</v>
      </c>
      <c r="N137" s="1">
        <v>0</v>
      </c>
      <c r="O137" s="117">
        <f t="shared" si="27"/>
        <v>100</v>
      </c>
      <c r="P137" s="117">
        <f t="shared" si="28"/>
        <v>100</v>
      </c>
    </row>
    <row r="138" spans="1:16" x14ac:dyDescent="0.25">
      <c r="A138" s="106"/>
      <c r="B138" s="107"/>
      <c r="C138" s="107"/>
      <c r="D138" s="119"/>
      <c r="G138" s="110">
        <f>(G119+G120+G121+G122+G123+G124+G125+G126+G127+G128+G129+G130+G131+G132+G133+G134+G135+G136+G137)/19</f>
        <v>99.530113127112855</v>
      </c>
      <c r="H138" s="110"/>
      <c r="I138" s="110">
        <f t="shared" ref="I138:P138" si="29">(I119+I120+I121+I122+I123+I124+I125+I126+I127+I128+I129+I130+I131+I132+I133+I134+I135+I136+I137)/19</f>
        <v>100</v>
      </c>
      <c r="J138" s="110"/>
      <c r="K138" s="110">
        <f t="shared" si="29"/>
        <v>89.473684210526315</v>
      </c>
      <c r="L138" s="110"/>
      <c r="M138" s="110">
        <f t="shared" si="29"/>
        <v>89.473684210526315</v>
      </c>
      <c r="N138" s="110"/>
      <c r="O138" s="110">
        <f t="shared" si="29"/>
        <v>100</v>
      </c>
      <c r="P138" s="110">
        <f t="shared" si="29"/>
        <v>95.695496309633086</v>
      </c>
    </row>
    <row r="139" spans="1:16" x14ac:dyDescent="0.25">
      <c r="A139" s="106"/>
      <c r="B139" s="107"/>
      <c r="C139" s="107"/>
      <c r="D139" s="119"/>
      <c r="G139" s="117"/>
      <c r="I139" s="117"/>
      <c r="K139" s="117"/>
      <c r="M139" s="117"/>
      <c r="O139" s="117"/>
      <c r="P139" s="117"/>
    </row>
    <row r="140" spans="1:16" ht="48.75" x14ac:dyDescent="0.25">
      <c r="A140" s="106" t="s">
        <v>558</v>
      </c>
      <c r="B140" s="107" t="s">
        <v>561</v>
      </c>
      <c r="C140" s="107" t="s">
        <v>562</v>
      </c>
      <c r="D140" s="119"/>
      <c r="E140" s="109">
        <v>88</v>
      </c>
      <c r="F140" s="85">
        <v>41</v>
      </c>
      <c r="G140" s="110">
        <f>((E140-F140)/E140)*100</f>
        <v>53.409090909090907</v>
      </c>
      <c r="H140" s="85">
        <v>5</v>
      </c>
      <c r="I140" s="110">
        <f>((E140-H140)/E140)*100</f>
        <v>94.318181818181827</v>
      </c>
      <c r="J140" s="85">
        <v>5</v>
      </c>
      <c r="K140" s="110">
        <f>((E140-J140)/E140)*100</f>
        <v>94.318181818181827</v>
      </c>
      <c r="L140" s="85">
        <v>88</v>
      </c>
      <c r="M140" s="110">
        <f>((E140-L140)/E140)*100</f>
        <v>0</v>
      </c>
      <c r="N140" s="85">
        <v>0</v>
      </c>
      <c r="O140" s="110">
        <f>((E140-N140)/E140)*100</f>
        <v>100</v>
      </c>
      <c r="P140" s="130">
        <f>(G140+I140+K140+M140+O140)/5</f>
        <v>68.409090909090907</v>
      </c>
    </row>
    <row r="141" spans="1:16" x14ac:dyDescent="0.25">
      <c r="A141" s="106"/>
      <c r="B141" s="107"/>
      <c r="C141" s="107"/>
      <c r="D141" s="119"/>
      <c r="G141" s="117"/>
      <c r="I141" s="117"/>
      <c r="K141" s="117"/>
      <c r="M141" s="117"/>
      <c r="O141" s="117"/>
      <c r="P141" s="117"/>
    </row>
    <row r="142" spans="1:16" ht="48.75" x14ac:dyDescent="0.25">
      <c r="A142" s="106" t="s">
        <v>558</v>
      </c>
      <c r="B142" s="107" t="s">
        <v>561</v>
      </c>
      <c r="C142" s="107" t="s">
        <v>563</v>
      </c>
      <c r="D142" s="108" t="s">
        <v>732</v>
      </c>
      <c r="E142" s="116">
        <v>607</v>
      </c>
      <c r="F142" s="1">
        <v>19</v>
      </c>
      <c r="G142" s="117">
        <f>((E142-F142)/E142)*100</f>
        <v>96.869851729818777</v>
      </c>
      <c r="H142" s="1">
        <v>6</v>
      </c>
      <c r="I142" s="117">
        <f>((E142-H142)/E142)*100</f>
        <v>99.011532125205932</v>
      </c>
      <c r="J142" s="1">
        <v>6</v>
      </c>
      <c r="K142" s="117">
        <f>((E142-J142)/E142)*100</f>
        <v>99.011532125205932</v>
      </c>
      <c r="L142" s="1">
        <v>607</v>
      </c>
      <c r="M142" s="117">
        <f>((E142-L142)/E142)*100</f>
        <v>0</v>
      </c>
      <c r="N142" s="1">
        <v>0</v>
      </c>
      <c r="O142" s="117">
        <f>((E142-N142)/E142)*100</f>
        <v>100</v>
      </c>
      <c r="P142" s="117">
        <f>(G142+I142+K142+M142+O142)/5</f>
        <v>78.978583196046117</v>
      </c>
    </row>
    <row r="143" spans="1:16" ht="48.75" x14ac:dyDescent="0.25">
      <c r="A143" s="106" t="s">
        <v>558</v>
      </c>
      <c r="B143" s="107" t="s">
        <v>561</v>
      </c>
      <c r="C143" s="107" t="s">
        <v>563</v>
      </c>
      <c r="D143" s="108" t="s">
        <v>564</v>
      </c>
      <c r="E143" s="116">
        <v>314619</v>
      </c>
      <c r="F143" s="1">
        <v>18657</v>
      </c>
      <c r="G143" s="117">
        <f>((E143-F143)/E143)*100</f>
        <v>94.069970345084059</v>
      </c>
      <c r="H143" s="1">
        <v>3094</v>
      </c>
      <c r="I143" s="117">
        <f>((E143-H143)/E143)*100</f>
        <v>99.016588317933753</v>
      </c>
      <c r="J143" s="1">
        <v>3188</v>
      </c>
      <c r="K143" s="117">
        <f>((E143-J143)/E143)*100</f>
        <v>98.98671091065701</v>
      </c>
      <c r="L143" s="1">
        <v>314619</v>
      </c>
      <c r="M143" s="117">
        <f>((E143-L143)/E143)*100</f>
        <v>0</v>
      </c>
      <c r="N143" s="1">
        <v>0</v>
      </c>
      <c r="O143" s="117">
        <f>((E143-N143)/E143)*100</f>
        <v>100</v>
      </c>
      <c r="P143" s="117">
        <f>(G143+I143+K143+M143+O143)/5</f>
        <v>78.414653914734956</v>
      </c>
    </row>
    <row r="144" spans="1:16" ht="48.75" x14ac:dyDescent="0.25">
      <c r="A144" s="106" t="s">
        <v>558</v>
      </c>
      <c r="B144" s="107" t="s">
        <v>561</v>
      </c>
      <c r="C144" s="107" t="s">
        <v>563</v>
      </c>
      <c r="D144" s="108" t="s">
        <v>738</v>
      </c>
      <c r="E144" s="116">
        <v>1776</v>
      </c>
      <c r="F144" s="1">
        <v>17</v>
      </c>
      <c r="G144" s="117">
        <f>((E144-F144)/E144)*100</f>
        <v>99.042792792792795</v>
      </c>
      <c r="H144" s="1">
        <v>161</v>
      </c>
      <c r="I144" s="117">
        <f>((E144-H144)/E144)*100</f>
        <v>90.934684684684683</v>
      </c>
      <c r="J144" s="1">
        <v>161</v>
      </c>
      <c r="K144" s="117">
        <f>((E144-J144)/E144)*100</f>
        <v>90.934684684684683</v>
      </c>
      <c r="L144" s="1">
        <v>1776</v>
      </c>
      <c r="M144" s="117">
        <f>((E144-L144)/E144)*100</f>
        <v>0</v>
      </c>
      <c r="N144" s="1">
        <v>0</v>
      </c>
      <c r="O144" s="117">
        <f>((E144-N144)/E144)*100</f>
        <v>100</v>
      </c>
      <c r="P144" s="117">
        <f>(G144+I144+K144+M144+O144)/5</f>
        <v>76.182432432432421</v>
      </c>
    </row>
    <row r="145" spans="1:16" x14ac:dyDescent="0.25">
      <c r="A145" s="106"/>
      <c r="B145" s="107"/>
      <c r="C145" s="107"/>
      <c r="D145" s="108"/>
      <c r="G145" s="131">
        <f>(G142+G143+G144)/3</f>
        <v>96.66087162256521</v>
      </c>
      <c r="H145" s="131"/>
      <c r="I145" s="131">
        <f t="shared" ref="I145:P145" si="30">(I142+I143+I144)/3</f>
        <v>96.320935042608127</v>
      </c>
      <c r="J145" s="131"/>
      <c r="K145" s="131">
        <f t="shared" si="30"/>
        <v>96.310975906849208</v>
      </c>
      <c r="L145" s="131"/>
      <c r="M145" s="131">
        <f t="shared" si="30"/>
        <v>0</v>
      </c>
      <c r="N145" s="131"/>
      <c r="O145" s="131">
        <f t="shared" si="30"/>
        <v>100</v>
      </c>
      <c r="P145" s="130">
        <f t="shared" si="30"/>
        <v>77.858556514404498</v>
      </c>
    </row>
    <row r="146" spans="1:16" x14ac:dyDescent="0.25">
      <c r="A146" s="106"/>
      <c r="B146" s="107"/>
      <c r="C146" s="107"/>
      <c r="D146" s="108"/>
      <c r="G146" s="117"/>
      <c r="I146" s="117"/>
      <c r="K146" s="117"/>
      <c r="M146" s="117"/>
      <c r="O146" s="117"/>
      <c r="P146" s="117"/>
    </row>
    <row r="147" spans="1:16" ht="48.75" x14ac:dyDescent="0.25">
      <c r="A147" s="106" t="s">
        <v>558</v>
      </c>
      <c r="B147" s="107" t="s">
        <v>561</v>
      </c>
      <c r="C147" s="107" t="s">
        <v>742</v>
      </c>
      <c r="D147" s="119"/>
      <c r="E147" s="132">
        <v>148393</v>
      </c>
      <c r="F147" s="133">
        <v>10480</v>
      </c>
      <c r="G147" s="131">
        <f>((E147-F147)/E147)*100</f>
        <v>92.937672262168704</v>
      </c>
      <c r="H147" s="133">
        <v>1061</v>
      </c>
      <c r="I147" s="131">
        <f>((E147-H147)/E147)*100</f>
        <v>99.28500670516803</v>
      </c>
      <c r="J147" s="133">
        <v>74927</v>
      </c>
      <c r="K147" s="131">
        <f>((E147-J147)/E147)*100</f>
        <v>49.507726105678842</v>
      </c>
      <c r="L147" s="133">
        <v>148393</v>
      </c>
      <c r="M147" s="131">
        <f>((E147-L147)/E147)*100</f>
        <v>0</v>
      </c>
      <c r="N147" s="133">
        <v>0</v>
      </c>
      <c r="O147" s="131">
        <f>((E147-N147)/E147)*100</f>
        <v>100</v>
      </c>
      <c r="P147" s="130">
        <f>(G147+I147+K147+M147+O147)/5</f>
        <v>68.346081014603115</v>
      </c>
    </row>
    <row r="148" spans="1:16" x14ac:dyDescent="0.25">
      <c r="A148" s="106"/>
      <c r="B148" s="107"/>
      <c r="C148" s="107"/>
      <c r="D148" s="108"/>
      <c r="G148" s="117"/>
      <c r="I148" s="117"/>
      <c r="K148" s="117"/>
      <c r="M148" s="117"/>
      <c r="O148" s="117"/>
      <c r="P148" s="117"/>
    </row>
    <row r="149" spans="1:16" ht="48.75" x14ac:dyDescent="0.25">
      <c r="A149" s="106" t="s">
        <v>558</v>
      </c>
      <c r="B149" s="107" t="s">
        <v>561</v>
      </c>
      <c r="C149" s="107" t="s">
        <v>566</v>
      </c>
      <c r="D149" s="119"/>
      <c r="E149" s="109">
        <v>5</v>
      </c>
      <c r="F149" s="85">
        <v>0</v>
      </c>
      <c r="G149" s="110">
        <f>((E149-F149)/E149)*100</f>
        <v>100</v>
      </c>
      <c r="H149" s="85">
        <v>0</v>
      </c>
      <c r="I149" s="110">
        <f>((E149-H149)/E149)*100</f>
        <v>100</v>
      </c>
      <c r="J149" s="85">
        <v>0</v>
      </c>
      <c r="K149" s="110">
        <f>((E149-J149)/E149)*100</f>
        <v>100</v>
      </c>
      <c r="L149" s="85">
        <v>5</v>
      </c>
      <c r="M149" s="110">
        <f>((E149-L149)/E149)*100</f>
        <v>0</v>
      </c>
      <c r="N149" s="85">
        <v>0</v>
      </c>
      <c r="O149" s="110">
        <f>((E149-N149)/E149)*100</f>
        <v>100</v>
      </c>
      <c r="P149" s="110">
        <f>(G149+I149+K149+M149+O149)/5</f>
        <v>80</v>
      </c>
    </row>
    <row r="150" spans="1:16" x14ac:dyDescent="0.25">
      <c r="A150" s="106"/>
      <c r="B150" s="107"/>
      <c r="C150" s="107"/>
      <c r="D150" s="119"/>
      <c r="G150" s="117"/>
      <c r="I150" s="117"/>
      <c r="K150" s="117"/>
      <c r="M150" s="117"/>
      <c r="O150" s="117"/>
      <c r="P150" s="117"/>
    </row>
    <row r="151" spans="1:16" s="124" customFormat="1" x14ac:dyDescent="0.25">
      <c r="A151" s="120"/>
      <c r="B151" s="121"/>
      <c r="C151" s="121"/>
      <c r="D151" s="126"/>
      <c r="E151" s="123"/>
      <c r="G151" s="125"/>
      <c r="I151" s="125"/>
      <c r="K151" s="125"/>
      <c r="M151" s="125"/>
      <c r="O151" s="125"/>
      <c r="P151" s="125"/>
    </row>
    <row r="152" spans="1:16" x14ac:dyDescent="0.25">
      <c r="A152" s="106"/>
      <c r="B152" s="107"/>
      <c r="C152" s="107"/>
      <c r="D152" s="119"/>
      <c r="G152" s="117"/>
      <c r="I152" s="117"/>
      <c r="K152" s="117"/>
      <c r="M152" s="117"/>
      <c r="O152" s="117"/>
      <c r="P152" s="117"/>
    </row>
    <row r="153" spans="1:16" ht="36.75" x14ac:dyDescent="0.25">
      <c r="A153" s="106" t="s">
        <v>570</v>
      </c>
      <c r="B153" s="107" t="s">
        <v>832</v>
      </c>
      <c r="C153" s="107" t="s">
        <v>833</v>
      </c>
      <c r="D153" s="119"/>
      <c r="E153" s="109">
        <v>152</v>
      </c>
      <c r="F153" s="85">
        <v>0</v>
      </c>
      <c r="G153" s="110">
        <f>((E153-F153)/E153)*100</f>
        <v>100</v>
      </c>
      <c r="H153" s="85">
        <v>0</v>
      </c>
      <c r="I153" s="110">
        <f>((E153-H153)/E153)*100</f>
        <v>100</v>
      </c>
      <c r="J153" s="85">
        <v>0</v>
      </c>
      <c r="K153" s="110">
        <f>((E153-J153)/E153)*100</f>
        <v>100</v>
      </c>
      <c r="L153" s="85">
        <v>0</v>
      </c>
      <c r="M153" s="110">
        <f>((E153-L153)/E153)*100</f>
        <v>100</v>
      </c>
      <c r="N153" s="85">
        <v>0</v>
      </c>
      <c r="O153" s="110">
        <f>((E153-N153)/E153)*100</f>
        <v>100</v>
      </c>
      <c r="P153" s="110">
        <f>(G153+I153+K153+M153+O153)/5</f>
        <v>100</v>
      </c>
    </row>
    <row r="154" spans="1:16" x14ac:dyDescent="0.25">
      <c r="A154" s="106"/>
      <c r="B154" s="107"/>
      <c r="C154" s="107"/>
      <c r="D154" s="119"/>
      <c r="G154" s="117"/>
      <c r="I154" s="117"/>
      <c r="K154" s="117"/>
      <c r="M154" s="117"/>
      <c r="O154" s="117"/>
      <c r="P154" s="117"/>
    </row>
    <row r="155" spans="1:16" ht="48.75" x14ac:dyDescent="0.25">
      <c r="A155" s="106" t="s">
        <v>570</v>
      </c>
      <c r="B155" s="107" t="s">
        <v>571</v>
      </c>
      <c r="C155" s="107" t="s">
        <v>749</v>
      </c>
      <c r="D155" s="108" t="s">
        <v>750</v>
      </c>
      <c r="E155" s="116">
        <v>30515</v>
      </c>
      <c r="F155" s="1">
        <v>84</v>
      </c>
      <c r="G155" s="117">
        <f>((E155-F155)/E155)*100</f>
        <v>99.724725544814035</v>
      </c>
      <c r="H155" s="1">
        <v>0</v>
      </c>
      <c r="I155" s="117">
        <f>((E155-H155)/E155)*100</f>
        <v>100</v>
      </c>
      <c r="J155" s="1">
        <v>0</v>
      </c>
      <c r="K155" s="117">
        <f>((E155-J155)/E155)*100</f>
        <v>100</v>
      </c>
      <c r="L155" s="1">
        <v>0</v>
      </c>
      <c r="M155" s="117">
        <f>((E155-L155)/E155)*100</f>
        <v>100</v>
      </c>
      <c r="N155" s="1">
        <v>0</v>
      </c>
      <c r="O155" s="117">
        <f>((E155-N155)/E155)*100</f>
        <v>100</v>
      </c>
      <c r="P155" s="117">
        <f>(G155+I155+K155+M155+O155)/5</f>
        <v>99.944945108962798</v>
      </c>
    </row>
    <row r="156" spans="1:16" ht="48.75" x14ac:dyDescent="0.25">
      <c r="A156" s="106" t="s">
        <v>570</v>
      </c>
      <c r="B156" s="107" t="s">
        <v>571</v>
      </c>
      <c r="C156" s="107" t="s">
        <v>749</v>
      </c>
      <c r="D156" s="108" t="s">
        <v>753</v>
      </c>
      <c r="E156" s="116">
        <v>119683</v>
      </c>
      <c r="F156" s="1">
        <v>1020</v>
      </c>
      <c r="G156" s="117">
        <f>((E156-F156)/E156)*100</f>
        <v>99.147748635980051</v>
      </c>
      <c r="H156" s="1">
        <v>0</v>
      </c>
      <c r="I156" s="117">
        <f>((E156-H156)/E156)*100</f>
        <v>100</v>
      </c>
      <c r="J156" s="1">
        <v>0</v>
      </c>
      <c r="K156" s="117">
        <f>((E156-J156)/E156)*100</f>
        <v>100</v>
      </c>
      <c r="L156" s="1">
        <v>112</v>
      </c>
      <c r="M156" s="117">
        <f>((E156-L156)/E156)*100</f>
        <v>99.906419458068399</v>
      </c>
      <c r="N156" s="1">
        <v>0</v>
      </c>
      <c r="O156" s="117">
        <f>((E156-N156)/E156)*100</f>
        <v>100</v>
      </c>
      <c r="P156" s="117">
        <f>(G156+I156+K156+M156+O156)/5</f>
        <v>99.810833618809696</v>
      </c>
    </row>
    <row r="157" spans="1:16" ht="48.75" x14ac:dyDescent="0.25">
      <c r="A157" s="106" t="s">
        <v>570</v>
      </c>
      <c r="B157" s="107" t="s">
        <v>571</v>
      </c>
      <c r="C157" s="107" t="s">
        <v>749</v>
      </c>
      <c r="D157" s="108" t="s">
        <v>757</v>
      </c>
      <c r="E157" s="116">
        <v>4242</v>
      </c>
      <c r="F157" s="1">
        <v>1</v>
      </c>
      <c r="G157" s="117">
        <f>((E157-F157)/E157)*100</f>
        <v>99.97642621404998</v>
      </c>
      <c r="H157" s="1">
        <v>0</v>
      </c>
      <c r="I157" s="117">
        <f>((E157-H157)/E157)*100</f>
        <v>100</v>
      </c>
      <c r="J157" s="1">
        <v>0</v>
      </c>
      <c r="K157" s="117">
        <f>((E157-J157)/E157)*100</f>
        <v>100</v>
      </c>
      <c r="L157" s="1">
        <v>0</v>
      </c>
      <c r="M157" s="117">
        <f>((E157-L157)/E157)*100</f>
        <v>100</v>
      </c>
      <c r="N157" s="1">
        <v>0</v>
      </c>
      <c r="O157" s="117">
        <f>((E157-N157)/E157)*100</f>
        <v>100</v>
      </c>
      <c r="P157" s="117">
        <f>(G157+I157+K157+M157+O157)/5</f>
        <v>99.995285242809999</v>
      </c>
    </row>
    <row r="158" spans="1:16" x14ac:dyDescent="0.25">
      <c r="A158" s="106"/>
      <c r="B158" s="107"/>
      <c r="C158" s="107"/>
      <c r="D158" s="108"/>
      <c r="G158" s="110">
        <f>(G155+G156+G157)/3</f>
        <v>99.616300131614693</v>
      </c>
      <c r="H158" s="110"/>
      <c r="I158" s="110">
        <f t="shared" ref="I158:P158" si="31">(I155+I156+I157)/3</f>
        <v>100</v>
      </c>
      <c r="J158" s="110"/>
      <c r="K158" s="110">
        <f t="shared" si="31"/>
        <v>100</v>
      </c>
      <c r="L158" s="110"/>
      <c r="M158" s="110">
        <f t="shared" si="31"/>
        <v>99.9688064860228</v>
      </c>
      <c r="N158" s="110"/>
      <c r="O158" s="110">
        <f t="shared" si="31"/>
        <v>100</v>
      </c>
      <c r="P158" s="110">
        <f t="shared" si="31"/>
        <v>99.917021323527493</v>
      </c>
    </row>
    <row r="159" spans="1:16" x14ac:dyDescent="0.25">
      <c r="A159" s="106"/>
      <c r="B159" s="107"/>
      <c r="C159" s="107"/>
      <c r="D159" s="108"/>
      <c r="G159" s="117"/>
      <c r="I159" s="117"/>
      <c r="K159" s="117"/>
      <c r="M159" s="117"/>
      <c r="O159" s="117"/>
      <c r="P159" s="117"/>
    </row>
    <row r="160" spans="1:16" ht="48.75" x14ac:dyDescent="0.25">
      <c r="A160" s="106" t="s">
        <v>570</v>
      </c>
      <c r="B160" s="107" t="s">
        <v>571</v>
      </c>
      <c r="C160" s="107" t="s">
        <v>577</v>
      </c>
      <c r="D160" s="108" t="s">
        <v>834</v>
      </c>
      <c r="E160" s="109">
        <v>377</v>
      </c>
      <c r="F160" s="85">
        <v>0</v>
      </c>
      <c r="G160" s="110">
        <f>((E160-F160)/E160)*100</f>
        <v>100</v>
      </c>
      <c r="H160" s="85">
        <v>0</v>
      </c>
      <c r="I160" s="110">
        <f>((E160-H160)/E160)*100</f>
        <v>100</v>
      </c>
      <c r="J160" s="85">
        <v>0</v>
      </c>
      <c r="K160" s="110">
        <f>((E160-J160)/E160)*100</f>
        <v>100</v>
      </c>
      <c r="L160" s="85">
        <v>0</v>
      </c>
      <c r="M160" s="110">
        <f>((E160-L160)/E160)*100</f>
        <v>100</v>
      </c>
      <c r="N160" s="85">
        <v>0</v>
      </c>
      <c r="O160" s="110">
        <f>((E160-N160)/E160)*100</f>
        <v>100</v>
      </c>
      <c r="P160" s="110">
        <f>(G160+I160+K160+M160+O160)/5</f>
        <v>100</v>
      </c>
    </row>
    <row r="161" spans="1:16" x14ac:dyDescent="0.25">
      <c r="A161" s="106"/>
      <c r="B161" s="107"/>
      <c r="C161" s="107"/>
      <c r="D161" s="119"/>
      <c r="G161" s="117"/>
      <c r="I161" s="117"/>
      <c r="K161" s="117"/>
      <c r="M161" s="117"/>
      <c r="O161" s="117"/>
      <c r="P161" s="117"/>
    </row>
    <row r="162" spans="1:16" ht="57" x14ac:dyDescent="0.25">
      <c r="A162" s="106" t="s">
        <v>570</v>
      </c>
      <c r="B162" s="107" t="s">
        <v>571</v>
      </c>
      <c r="C162" s="107" t="s">
        <v>582</v>
      </c>
      <c r="D162" s="108" t="s">
        <v>835</v>
      </c>
      <c r="E162" s="116">
        <v>49</v>
      </c>
      <c r="F162" s="1">
        <v>0</v>
      </c>
      <c r="G162" s="117">
        <f t="shared" si="23"/>
        <v>100</v>
      </c>
      <c r="H162" s="1">
        <v>0</v>
      </c>
      <c r="I162" s="117">
        <f t="shared" si="24"/>
        <v>100</v>
      </c>
      <c r="J162" s="1">
        <v>0</v>
      </c>
      <c r="K162" s="117">
        <f t="shared" si="25"/>
        <v>100</v>
      </c>
      <c r="L162" s="1">
        <v>0</v>
      </c>
      <c r="M162" s="117">
        <f t="shared" si="26"/>
        <v>100</v>
      </c>
      <c r="N162" s="1">
        <v>0</v>
      </c>
      <c r="O162" s="117">
        <f t="shared" si="27"/>
        <v>100</v>
      </c>
      <c r="P162" s="117">
        <f t="shared" si="28"/>
        <v>100</v>
      </c>
    </row>
    <row r="163" spans="1:16" ht="48.75" x14ac:dyDescent="0.25">
      <c r="A163" s="106" t="s">
        <v>570</v>
      </c>
      <c r="B163" s="107" t="s">
        <v>571</v>
      </c>
      <c r="C163" s="107" t="s">
        <v>582</v>
      </c>
      <c r="D163" s="108" t="s">
        <v>836</v>
      </c>
      <c r="E163" s="116">
        <v>53</v>
      </c>
      <c r="F163" s="1">
        <v>0</v>
      </c>
      <c r="G163" s="117">
        <f t="shared" si="23"/>
        <v>100</v>
      </c>
      <c r="H163" s="1">
        <v>0</v>
      </c>
      <c r="I163" s="117">
        <f t="shared" si="24"/>
        <v>100</v>
      </c>
      <c r="J163" s="1">
        <v>0</v>
      </c>
      <c r="K163" s="117">
        <f t="shared" si="25"/>
        <v>100</v>
      </c>
      <c r="L163" s="1">
        <v>0</v>
      </c>
      <c r="M163" s="117">
        <f t="shared" si="26"/>
        <v>100</v>
      </c>
      <c r="N163" s="1">
        <v>0</v>
      </c>
      <c r="O163" s="117">
        <f t="shared" si="27"/>
        <v>100</v>
      </c>
      <c r="P163" s="117">
        <f t="shared" si="28"/>
        <v>100</v>
      </c>
    </row>
    <row r="164" spans="1:16" ht="48.75" x14ac:dyDescent="0.25">
      <c r="A164" s="106" t="s">
        <v>570</v>
      </c>
      <c r="B164" s="107" t="s">
        <v>571</v>
      </c>
      <c r="C164" s="107" t="s">
        <v>582</v>
      </c>
      <c r="D164" s="108" t="s">
        <v>583</v>
      </c>
      <c r="E164" s="116">
        <v>688</v>
      </c>
      <c r="F164" s="1">
        <v>61</v>
      </c>
      <c r="G164" s="117">
        <f t="shared" si="23"/>
        <v>91.133720930232556</v>
      </c>
      <c r="H164" s="1">
        <v>0</v>
      </c>
      <c r="I164" s="117">
        <f t="shared" si="24"/>
        <v>100</v>
      </c>
      <c r="J164" s="1">
        <v>0</v>
      </c>
      <c r="K164" s="117">
        <f t="shared" si="25"/>
        <v>100</v>
      </c>
      <c r="L164" s="1">
        <v>0</v>
      </c>
      <c r="M164" s="117">
        <f t="shared" si="26"/>
        <v>100</v>
      </c>
      <c r="N164" s="1">
        <v>0</v>
      </c>
      <c r="O164" s="117">
        <f t="shared" si="27"/>
        <v>100</v>
      </c>
      <c r="P164" s="117">
        <f t="shared" si="28"/>
        <v>98.226744186046517</v>
      </c>
    </row>
    <row r="165" spans="1:16" ht="48.75" x14ac:dyDescent="0.25">
      <c r="A165" s="106" t="s">
        <v>570</v>
      </c>
      <c r="B165" s="107" t="s">
        <v>571</v>
      </c>
      <c r="C165" s="107" t="s">
        <v>582</v>
      </c>
      <c r="D165" s="108" t="s">
        <v>837</v>
      </c>
      <c r="E165" s="116">
        <v>757</v>
      </c>
      <c r="F165" s="1">
        <v>0</v>
      </c>
      <c r="G165" s="117">
        <f t="shared" si="23"/>
        <v>100</v>
      </c>
      <c r="H165" s="1">
        <v>0</v>
      </c>
      <c r="I165" s="117">
        <f t="shared" si="24"/>
        <v>100</v>
      </c>
      <c r="J165" s="1">
        <v>0</v>
      </c>
      <c r="K165" s="117">
        <f t="shared" si="25"/>
        <v>100</v>
      </c>
      <c r="L165" s="1">
        <v>757</v>
      </c>
      <c r="M165" s="117">
        <f t="shared" si="26"/>
        <v>0</v>
      </c>
      <c r="N165" s="1">
        <v>68</v>
      </c>
      <c r="O165" s="117">
        <f t="shared" si="27"/>
        <v>91.017173051519151</v>
      </c>
      <c r="P165" s="117">
        <f t="shared" si="28"/>
        <v>78.20343461030383</v>
      </c>
    </row>
    <row r="166" spans="1:16" x14ac:dyDescent="0.25">
      <c r="A166" s="73"/>
      <c r="B166" s="118"/>
      <c r="C166" s="118"/>
      <c r="D166" s="119"/>
      <c r="G166" s="110">
        <f>(G162+G163+G164+G165)/4</f>
        <v>97.783430232558146</v>
      </c>
      <c r="H166" s="110"/>
      <c r="I166" s="110">
        <f t="shared" ref="I166:P166" si="32">(I162+I163+I164+I165)/4</f>
        <v>100</v>
      </c>
      <c r="J166" s="110"/>
      <c r="K166" s="110">
        <f t="shared" si="32"/>
        <v>100</v>
      </c>
      <c r="L166" s="110"/>
      <c r="M166" s="110">
        <f t="shared" si="32"/>
        <v>75</v>
      </c>
      <c r="N166" s="110"/>
      <c r="O166" s="110">
        <f t="shared" si="32"/>
        <v>97.754293262879784</v>
      </c>
      <c r="P166" s="110">
        <f t="shared" si="32"/>
        <v>94.107544699087583</v>
      </c>
    </row>
    <row r="167" spans="1:16" x14ac:dyDescent="0.25">
      <c r="A167" s="106"/>
      <c r="B167" s="107"/>
      <c r="C167" s="107"/>
      <c r="D167" s="108"/>
      <c r="G167" s="117"/>
      <c r="I167" s="117"/>
      <c r="K167" s="117"/>
      <c r="M167" s="117"/>
      <c r="O167" s="117"/>
      <c r="P167" s="117"/>
    </row>
    <row r="168" spans="1:16" s="124" customFormat="1" x14ac:dyDescent="0.25">
      <c r="A168" s="120"/>
      <c r="B168" s="121"/>
      <c r="C168" s="121"/>
      <c r="D168" s="122"/>
      <c r="E168" s="123"/>
      <c r="G168" s="125"/>
      <c r="I168" s="125"/>
      <c r="K168" s="125"/>
      <c r="M168" s="125"/>
      <c r="O168" s="125"/>
      <c r="P168" s="125"/>
    </row>
    <row r="169" spans="1:16" x14ac:dyDescent="0.25">
      <c r="A169" s="106"/>
      <c r="B169" s="107"/>
      <c r="C169" s="107"/>
      <c r="D169" s="108"/>
      <c r="G169" s="117"/>
      <c r="I169" s="117"/>
      <c r="K169" s="117"/>
      <c r="M169" s="117"/>
      <c r="O169" s="117"/>
      <c r="P169" s="117"/>
    </row>
    <row r="170" spans="1:16" ht="48.75" x14ac:dyDescent="0.25">
      <c r="A170" s="106" t="s">
        <v>838</v>
      </c>
      <c r="B170" s="107" t="s">
        <v>839</v>
      </c>
      <c r="C170" s="107" t="s">
        <v>840</v>
      </c>
      <c r="D170" s="119"/>
      <c r="E170" s="109">
        <v>24588525</v>
      </c>
      <c r="F170" s="85">
        <v>4593276</v>
      </c>
      <c r="G170" s="110">
        <f>((E170-F170)/E170)*100</f>
        <v>81.319432540178809</v>
      </c>
      <c r="H170" s="85">
        <v>0</v>
      </c>
      <c r="I170" s="110">
        <f>((E170-H170)/E170)*100</f>
        <v>100</v>
      </c>
      <c r="J170" s="85">
        <v>0</v>
      </c>
      <c r="K170" s="110">
        <f>((E170-J170)/E170)*100</f>
        <v>100</v>
      </c>
      <c r="L170" s="85">
        <v>5031</v>
      </c>
      <c r="M170" s="110">
        <f>((E170-L170)/E170)*100</f>
        <v>99.979539236290094</v>
      </c>
      <c r="N170" s="86" t="s">
        <v>497</v>
      </c>
      <c r="O170" s="129" t="s">
        <v>497</v>
      </c>
      <c r="P170" s="129">
        <f>(G170+I170+K170+M170)/4</f>
        <v>95.324742944117219</v>
      </c>
    </row>
    <row r="171" spans="1:16" x14ac:dyDescent="0.25">
      <c r="A171" s="106"/>
      <c r="B171" s="107"/>
      <c r="C171" s="107"/>
      <c r="D171" s="108"/>
      <c r="G171" s="117"/>
      <c r="I171" s="117"/>
      <c r="K171" s="117"/>
      <c r="M171" s="117"/>
      <c r="O171" s="117"/>
      <c r="P171" s="117"/>
    </row>
    <row r="172" spans="1:16" ht="36.75" x14ac:dyDescent="0.25">
      <c r="A172" s="106" t="s">
        <v>838</v>
      </c>
      <c r="B172" s="107" t="s">
        <v>841</v>
      </c>
      <c r="C172" s="107" t="s">
        <v>842</v>
      </c>
      <c r="D172" s="119"/>
      <c r="E172" s="109">
        <v>97003</v>
      </c>
      <c r="F172" s="85">
        <v>4472</v>
      </c>
      <c r="G172" s="110">
        <f t="shared" si="23"/>
        <v>95.389833304124622</v>
      </c>
      <c r="H172" s="85">
        <v>0</v>
      </c>
      <c r="I172" s="110">
        <f t="shared" si="24"/>
        <v>100</v>
      </c>
      <c r="J172" s="85">
        <v>0</v>
      </c>
      <c r="K172" s="110">
        <f t="shared" si="25"/>
        <v>100</v>
      </c>
      <c r="L172" s="85">
        <v>97003</v>
      </c>
      <c r="M172" s="110">
        <f t="shared" si="26"/>
        <v>0</v>
      </c>
      <c r="N172" s="86" t="s">
        <v>497</v>
      </c>
      <c r="O172" s="129" t="s">
        <v>497</v>
      </c>
      <c r="P172" s="129">
        <f>(G172+I172+K172+M172)/4</f>
        <v>73.847458326031159</v>
      </c>
    </row>
    <row r="173" spans="1:16" x14ac:dyDescent="0.25">
      <c r="A173" s="106"/>
      <c r="B173" s="107"/>
      <c r="C173" s="107"/>
      <c r="D173" s="119"/>
      <c r="G173" s="117"/>
      <c r="I173" s="117"/>
      <c r="K173" s="117"/>
      <c r="M173" s="117"/>
      <c r="O173" s="117"/>
      <c r="P173" s="117"/>
    </row>
    <row r="174" spans="1:16" ht="36.75" x14ac:dyDescent="0.25">
      <c r="A174" s="106" t="s">
        <v>838</v>
      </c>
      <c r="B174" s="107" t="s">
        <v>841</v>
      </c>
      <c r="C174" s="107" t="s">
        <v>843</v>
      </c>
      <c r="D174" s="119"/>
      <c r="E174" s="109">
        <v>48666</v>
      </c>
      <c r="F174" s="85">
        <v>4045</v>
      </c>
      <c r="G174" s="110">
        <f t="shared" si="23"/>
        <v>91.688242304689112</v>
      </c>
      <c r="H174" s="85">
        <v>0</v>
      </c>
      <c r="I174" s="110">
        <f t="shared" si="24"/>
        <v>100</v>
      </c>
      <c r="J174" s="85">
        <v>0</v>
      </c>
      <c r="K174" s="110">
        <f t="shared" si="25"/>
        <v>100</v>
      </c>
      <c r="L174" s="85">
        <v>48666</v>
      </c>
      <c r="M174" s="110">
        <f t="shared" si="26"/>
        <v>0</v>
      </c>
      <c r="N174" s="86" t="s">
        <v>497</v>
      </c>
      <c r="O174" s="129" t="s">
        <v>497</v>
      </c>
      <c r="P174" s="129">
        <f>(G174+I174+K174+M174)/4</f>
        <v>72.922060576172271</v>
      </c>
    </row>
    <row r="175" spans="1:16" x14ac:dyDescent="0.25">
      <c r="A175" s="106"/>
      <c r="B175" s="134"/>
      <c r="C175" s="134"/>
      <c r="G175" s="117"/>
      <c r="I175" s="117"/>
      <c r="K175" s="117"/>
      <c r="M175" s="117"/>
      <c r="O175" s="117"/>
      <c r="P175" s="117"/>
    </row>
    <row r="176" spans="1:16" s="124" customFormat="1" x14ac:dyDescent="0.25">
      <c r="A176" s="136"/>
      <c r="B176" s="137"/>
      <c r="C176" s="137"/>
      <c r="D176" s="138"/>
      <c r="E176" s="123"/>
      <c r="G176" s="125"/>
      <c r="I176" s="125"/>
      <c r="K176" s="125"/>
      <c r="M176" s="125"/>
      <c r="O176" s="125"/>
      <c r="P176" s="125"/>
    </row>
    <row r="178" spans="1:2" ht="24" x14ac:dyDescent="0.25">
      <c r="A178" s="139" t="s">
        <v>844</v>
      </c>
    </row>
    <row r="179" spans="1:2" ht="36" x14ac:dyDescent="0.25">
      <c r="A179" s="75" t="s">
        <v>845</v>
      </c>
    </row>
    <row r="181" spans="1:2" x14ac:dyDescent="0.25">
      <c r="A181" s="66"/>
      <c r="B181" s="67" t="s">
        <v>468</v>
      </c>
    </row>
    <row r="182" spans="1:2" x14ac:dyDescent="0.25">
      <c r="A182" s="72"/>
      <c r="B182" s="67" t="s">
        <v>469</v>
      </c>
    </row>
  </sheetData>
  <mergeCells count="2">
    <mergeCell ref="D1:P1"/>
    <mergeCell ref="A2:P2"/>
  </mergeCells>
  <printOptions horizontalCentered="1"/>
  <pageMargins left="0" right="0" top="0.39370078740157483" bottom="0.39370078740157483" header="0.31496062992125984" footer="0.31496062992125984"/>
  <pageSetup paperSize="5" scale="70" orientation="landscape" r:id="rId1"/>
  <headerFooter>
    <oddFooter>Página 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zoomScale="70" zoomScaleNormal="70" workbookViewId="0">
      <selection activeCell="A3" sqref="A3"/>
    </sheetView>
  </sheetViews>
  <sheetFormatPr baseColWidth="10" defaultColWidth="10.85546875" defaultRowHeight="15" x14ac:dyDescent="0.25"/>
  <cols>
    <col min="1" max="1" width="14.5703125" style="139" customWidth="1"/>
    <col min="2" max="2" width="23.140625" style="139" customWidth="1"/>
    <col min="3" max="3" width="29.5703125" style="139" customWidth="1"/>
    <col min="4" max="4" width="15.85546875" style="142" customWidth="1"/>
    <col min="5" max="5" width="11.85546875" style="1" customWidth="1"/>
    <col min="6" max="16384" width="10.85546875" style="1"/>
  </cols>
  <sheetData>
    <row r="1" spans="1:18" ht="86.25" customHeight="1" x14ac:dyDescent="0.25">
      <c r="A1" s="75"/>
      <c r="B1" s="75"/>
      <c r="C1" s="75"/>
      <c r="D1" s="160" t="s">
        <v>351</v>
      </c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</row>
    <row r="2" spans="1:18" ht="19.5" customHeight="1" x14ac:dyDescent="0.25">
      <c r="A2" s="166" t="s">
        <v>846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3" spans="1:18" s="80" customFormat="1" ht="48" x14ac:dyDescent="0.2">
      <c r="A3" s="141" t="s">
        <v>473</v>
      </c>
      <c r="B3" s="77" t="s">
        <v>474</v>
      </c>
      <c r="C3" s="77" t="s">
        <v>338</v>
      </c>
      <c r="D3" s="77" t="s">
        <v>475</v>
      </c>
      <c r="E3" s="78" t="s">
        <v>476</v>
      </c>
      <c r="F3" s="78" t="s">
        <v>477</v>
      </c>
      <c r="G3" s="79" t="s">
        <v>478</v>
      </c>
      <c r="H3" s="78" t="s">
        <v>479</v>
      </c>
      <c r="I3" s="79" t="s">
        <v>480</v>
      </c>
      <c r="J3" s="78" t="s">
        <v>481</v>
      </c>
      <c r="K3" s="79" t="s">
        <v>482</v>
      </c>
      <c r="L3" s="78" t="s">
        <v>483</v>
      </c>
      <c r="M3" s="79" t="s">
        <v>484</v>
      </c>
      <c r="N3" s="78" t="s">
        <v>485</v>
      </c>
      <c r="O3" s="79" t="s">
        <v>486</v>
      </c>
      <c r="P3" s="78" t="s">
        <v>487</v>
      </c>
      <c r="Q3" s="79" t="s">
        <v>488</v>
      </c>
      <c r="R3" s="79" t="s">
        <v>489</v>
      </c>
    </row>
    <row r="4" spans="1:18" ht="48" x14ac:dyDescent="0.25">
      <c r="A4" s="139" t="s">
        <v>490</v>
      </c>
      <c r="B4" s="139" t="s">
        <v>491</v>
      </c>
      <c r="C4" s="139" t="s">
        <v>492</v>
      </c>
      <c r="E4" s="85">
        <v>300</v>
      </c>
      <c r="F4" s="85">
        <v>0</v>
      </c>
      <c r="G4" s="110">
        <f>((E4-F4)/E4)*100</f>
        <v>100</v>
      </c>
      <c r="H4" s="85">
        <v>0</v>
      </c>
      <c r="I4" s="110">
        <f>((E4-H4)/E4)*100</f>
        <v>100</v>
      </c>
      <c r="J4" s="85">
        <v>0</v>
      </c>
      <c r="K4" s="110">
        <f>((E4-J4)/E4)*100</f>
        <v>100</v>
      </c>
      <c r="L4" s="85">
        <v>0</v>
      </c>
      <c r="M4" s="110">
        <f>((E4-L4)/E4)*100</f>
        <v>100</v>
      </c>
      <c r="N4" s="85">
        <v>0</v>
      </c>
      <c r="O4" s="110">
        <f>((E4-N4)/E4)*100</f>
        <v>100</v>
      </c>
      <c r="P4" s="85">
        <v>0</v>
      </c>
      <c r="Q4" s="110">
        <f>((E4-P4)/E4)*100</f>
        <v>100</v>
      </c>
      <c r="R4" s="110">
        <f>(G4+I4+K4+M4+O4+Q4)/6</f>
        <v>100</v>
      </c>
    </row>
    <row r="5" spans="1:18" x14ac:dyDescent="0.25">
      <c r="G5" s="117"/>
      <c r="I5" s="117"/>
      <c r="K5" s="117"/>
      <c r="M5" s="117"/>
      <c r="O5" s="117"/>
      <c r="Q5" s="117"/>
      <c r="R5" s="117"/>
    </row>
    <row r="6" spans="1:18" s="124" customFormat="1" x14ac:dyDescent="0.25">
      <c r="A6" s="143"/>
      <c r="B6" s="143"/>
      <c r="C6" s="143"/>
      <c r="D6" s="144"/>
      <c r="G6" s="125"/>
      <c r="I6" s="125"/>
      <c r="K6" s="125"/>
      <c r="M6" s="125"/>
      <c r="O6" s="125"/>
      <c r="Q6" s="125"/>
      <c r="R6" s="125"/>
    </row>
    <row r="7" spans="1:18" x14ac:dyDescent="0.25">
      <c r="G7" s="117"/>
      <c r="I7" s="117"/>
      <c r="K7" s="117"/>
      <c r="M7" s="117"/>
      <c r="O7" s="117"/>
      <c r="Q7" s="117"/>
      <c r="R7" s="117"/>
    </row>
    <row r="8" spans="1:18" ht="84" x14ac:dyDescent="0.25">
      <c r="A8" s="139" t="s">
        <v>493</v>
      </c>
      <c r="B8" s="139" t="s">
        <v>494</v>
      </c>
      <c r="C8" s="139" t="s">
        <v>495</v>
      </c>
      <c r="D8" s="142" t="s">
        <v>496</v>
      </c>
      <c r="E8" s="85">
        <v>52</v>
      </c>
      <c r="F8" s="85">
        <v>0</v>
      </c>
      <c r="G8" s="110">
        <f>((E8-F8)/E8)*100</f>
        <v>100</v>
      </c>
      <c r="H8" s="85">
        <v>0</v>
      </c>
      <c r="I8" s="110">
        <f>((E8-H8)/E8)*100</f>
        <v>100</v>
      </c>
      <c r="J8" s="85">
        <v>0</v>
      </c>
      <c r="K8" s="110">
        <f>((E8-J8)/E8)*100</f>
        <v>100</v>
      </c>
      <c r="L8" s="85">
        <v>0</v>
      </c>
      <c r="M8" s="110">
        <f>((E8-L8)/E8)*100</f>
        <v>100</v>
      </c>
      <c r="N8" s="85">
        <v>0</v>
      </c>
      <c r="O8" s="110">
        <f>((E8-N8)/E8)*100</f>
        <v>100</v>
      </c>
      <c r="P8" s="86" t="s">
        <v>497</v>
      </c>
      <c r="Q8" s="86" t="s">
        <v>497</v>
      </c>
      <c r="R8" s="129">
        <f>(G8+I8+K8+M8+O8)/5</f>
        <v>100</v>
      </c>
    </row>
    <row r="9" spans="1:18" x14ac:dyDescent="0.25">
      <c r="G9" s="117"/>
      <c r="I9" s="117"/>
      <c r="K9" s="117"/>
      <c r="M9" s="117"/>
      <c r="O9" s="117"/>
      <c r="Q9" s="117"/>
      <c r="R9" s="117"/>
    </row>
    <row r="10" spans="1:18" ht="48" x14ac:dyDescent="0.25">
      <c r="A10" s="139" t="s">
        <v>493</v>
      </c>
      <c r="B10" s="139" t="s">
        <v>494</v>
      </c>
      <c r="C10" s="139" t="s">
        <v>498</v>
      </c>
      <c r="D10" s="142" t="s">
        <v>499</v>
      </c>
      <c r="E10" s="1">
        <v>16</v>
      </c>
      <c r="F10" s="1">
        <v>0</v>
      </c>
      <c r="G10" s="117">
        <f t="shared" ref="G10:G12" si="0">((E10-F10)/E10)*100</f>
        <v>100</v>
      </c>
      <c r="H10" s="1">
        <v>0</v>
      </c>
      <c r="I10" s="117">
        <f t="shared" ref="I10:I12" si="1">((E10-H10)/E10)*100</f>
        <v>100</v>
      </c>
      <c r="J10" s="1">
        <v>0</v>
      </c>
      <c r="K10" s="117">
        <f t="shared" ref="K10:K12" si="2">((E10-J10)/E10)*100</f>
        <v>100</v>
      </c>
      <c r="L10" s="1">
        <v>0</v>
      </c>
      <c r="M10" s="117">
        <f t="shared" ref="M10:M12" si="3">((E10-L10)/E10)*100</f>
        <v>100</v>
      </c>
      <c r="N10" s="1">
        <v>0</v>
      </c>
      <c r="O10" s="117">
        <f t="shared" ref="O10:O12" si="4">((E10-N10)/E10)*100</f>
        <v>100</v>
      </c>
      <c r="P10" s="86" t="s">
        <v>497</v>
      </c>
      <c r="Q10" s="86" t="s">
        <v>497</v>
      </c>
      <c r="R10" s="129">
        <f t="shared" ref="R10:R13" si="5">(G10+I10+K10+M10+O10)/5</f>
        <v>100</v>
      </c>
    </row>
    <row r="11" spans="1:18" ht="48" x14ac:dyDescent="0.25">
      <c r="A11" s="139" t="s">
        <v>493</v>
      </c>
      <c r="B11" s="139" t="s">
        <v>494</v>
      </c>
      <c r="C11" s="139" t="s">
        <v>500</v>
      </c>
      <c r="D11" s="142" t="s">
        <v>501</v>
      </c>
      <c r="E11" s="1">
        <v>94</v>
      </c>
      <c r="F11" s="1">
        <v>0</v>
      </c>
      <c r="G11" s="117">
        <f t="shared" si="0"/>
        <v>100</v>
      </c>
      <c r="H11" s="1">
        <v>0</v>
      </c>
      <c r="I11" s="117">
        <f t="shared" si="1"/>
        <v>100</v>
      </c>
      <c r="J11" s="1">
        <v>0</v>
      </c>
      <c r="K11" s="117">
        <f t="shared" si="2"/>
        <v>100</v>
      </c>
      <c r="L11" s="1">
        <v>0</v>
      </c>
      <c r="M11" s="117">
        <f t="shared" si="3"/>
        <v>100</v>
      </c>
      <c r="N11" s="1">
        <v>0</v>
      </c>
      <c r="O11" s="117">
        <f t="shared" si="4"/>
        <v>100</v>
      </c>
      <c r="P11" s="86" t="s">
        <v>497</v>
      </c>
      <c r="Q11" s="86" t="s">
        <v>497</v>
      </c>
      <c r="R11" s="129">
        <f t="shared" si="5"/>
        <v>100</v>
      </c>
    </row>
    <row r="12" spans="1:18" ht="48" x14ac:dyDescent="0.25">
      <c r="A12" s="139" t="s">
        <v>493</v>
      </c>
      <c r="B12" s="139" t="s">
        <v>494</v>
      </c>
      <c r="C12" s="139" t="s">
        <v>500</v>
      </c>
      <c r="D12" s="142" t="s">
        <v>502</v>
      </c>
      <c r="E12" s="1">
        <v>3</v>
      </c>
      <c r="F12" s="1">
        <v>0</v>
      </c>
      <c r="G12" s="117">
        <f t="shared" si="0"/>
        <v>100</v>
      </c>
      <c r="H12" s="1">
        <v>0</v>
      </c>
      <c r="I12" s="117">
        <f t="shared" si="1"/>
        <v>100</v>
      </c>
      <c r="J12" s="1">
        <v>0</v>
      </c>
      <c r="K12" s="117">
        <f t="shared" si="2"/>
        <v>100</v>
      </c>
      <c r="L12" s="1">
        <v>0</v>
      </c>
      <c r="M12" s="117">
        <f t="shared" si="3"/>
        <v>100</v>
      </c>
      <c r="N12" s="1">
        <v>0</v>
      </c>
      <c r="O12" s="117">
        <f t="shared" si="4"/>
        <v>100</v>
      </c>
      <c r="P12" s="86" t="s">
        <v>497</v>
      </c>
      <c r="Q12" s="86" t="s">
        <v>497</v>
      </c>
      <c r="R12" s="129">
        <f t="shared" si="5"/>
        <v>100</v>
      </c>
    </row>
    <row r="13" spans="1:18" x14ac:dyDescent="0.25">
      <c r="G13" s="110">
        <f>(G10+G11+G12)/3</f>
        <v>100</v>
      </c>
      <c r="H13" s="110"/>
      <c r="I13" s="110">
        <f>(I10+I11+I12)/3</f>
        <v>100</v>
      </c>
      <c r="J13" s="110"/>
      <c r="K13" s="110">
        <f>(K10+K11+K12)/3</f>
        <v>100</v>
      </c>
      <c r="L13" s="110"/>
      <c r="M13" s="110">
        <f>(M10+M11+M12)/3</f>
        <v>100</v>
      </c>
      <c r="N13" s="110"/>
      <c r="O13" s="110">
        <f>(O10+O11+O12)/3</f>
        <v>100</v>
      </c>
      <c r="P13" s="110"/>
      <c r="Q13" s="86" t="s">
        <v>497</v>
      </c>
      <c r="R13" s="129">
        <f t="shared" si="5"/>
        <v>100</v>
      </c>
    </row>
    <row r="14" spans="1:18" x14ac:dyDescent="0.25">
      <c r="G14" s="117"/>
      <c r="I14" s="117"/>
      <c r="K14" s="117"/>
      <c r="M14" s="117"/>
      <c r="O14" s="117"/>
      <c r="Q14" s="117"/>
      <c r="R14" s="117"/>
    </row>
    <row r="15" spans="1:18" ht="72" x14ac:dyDescent="0.25">
      <c r="A15" s="139" t="s">
        <v>493</v>
      </c>
      <c r="B15" s="139" t="s">
        <v>503</v>
      </c>
      <c r="C15" s="139" t="s">
        <v>504</v>
      </c>
      <c r="D15" s="142" t="s">
        <v>506</v>
      </c>
      <c r="E15" s="1">
        <v>217</v>
      </c>
      <c r="F15" s="1">
        <v>0</v>
      </c>
      <c r="G15" s="117">
        <f t="shared" ref="G15:G17" si="6">((E15-F15)/E15)*100</f>
        <v>100</v>
      </c>
      <c r="H15" s="1">
        <v>0</v>
      </c>
      <c r="I15" s="117">
        <f t="shared" ref="I15:I17" si="7">((E15-H15)/E15)*100</f>
        <v>100</v>
      </c>
      <c r="J15" s="1">
        <v>0</v>
      </c>
      <c r="K15" s="117">
        <f t="shared" ref="K15:K17" si="8">((E15-J15)/E15)*100</f>
        <v>100</v>
      </c>
      <c r="L15" s="1">
        <v>0</v>
      </c>
      <c r="M15" s="117">
        <f t="shared" ref="M15:M17" si="9">((E15-L15)/E15)*100</f>
        <v>100</v>
      </c>
      <c r="N15" s="1">
        <v>0</v>
      </c>
      <c r="O15" s="117">
        <f t="shared" ref="O15:O17" si="10">((E15-N15)/E15)*100</f>
        <v>100</v>
      </c>
      <c r="P15" s="1">
        <v>0</v>
      </c>
      <c r="Q15" s="117">
        <f t="shared" ref="Q15:Q17" si="11">((E15-P15)/E15)*100</f>
        <v>100</v>
      </c>
      <c r="R15" s="117">
        <f t="shared" ref="R15:R17" si="12">(G15+I15+K15+M15+O15+Q15)/6</f>
        <v>100</v>
      </c>
    </row>
    <row r="16" spans="1:18" ht="48" x14ac:dyDescent="0.25">
      <c r="A16" s="139" t="s">
        <v>493</v>
      </c>
      <c r="B16" s="139" t="s">
        <v>503</v>
      </c>
      <c r="C16" s="139" t="s">
        <v>504</v>
      </c>
      <c r="D16" s="142" t="s">
        <v>508</v>
      </c>
      <c r="E16" s="1">
        <v>107</v>
      </c>
      <c r="F16" s="1">
        <v>0</v>
      </c>
      <c r="G16" s="117">
        <f t="shared" si="6"/>
        <v>100</v>
      </c>
      <c r="H16" s="1">
        <v>0</v>
      </c>
      <c r="I16" s="117">
        <f t="shared" si="7"/>
        <v>100</v>
      </c>
      <c r="J16" s="1">
        <v>0</v>
      </c>
      <c r="K16" s="117">
        <f t="shared" si="8"/>
        <v>100</v>
      </c>
      <c r="L16" s="1">
        <v>0</v>
      </c>
      <c r="M16" s="117">
        <f t="shared" si="9"/>
        <v>100</v>
      </c>
      <c r="N16" s="1">
        <v>0</v>
      </c>
      <c r="O16" s="117">
        <f t="shared" si="10"/>
        <v>100</v>
      </c>
      <c r="P16" s="1">
        <v>0</v>
      </c>
      <c r="Q16" s="117">
        <f t="shared" si="11"/>
        <v>100</v>
      </c>
      <c r="R16" s="117">
        <f t="shared" si="12"/>
        <v>100</v>
      </c>
    </row>
    <row r="17" spans="1:18" ht="60" x14ac:dyDescent="0.25">
      <c r="A17" s="139" t="s">
        <v>493</v>
      </c>
      <c r="B17" s="139" t="s">
        <v>503</v>
      </c>
      <c r="C17" s="139" t="s">
        <v>504</v>
      </c>
      <c r="D17" s="142" t="s">
        <v>510</v>
      </c>
      <c r="E17" s="1">
        <v>3876</v>
      </c>
      <c r="F17" s="1">
        <v>0</v>
      </c>
      <c r="G17" s="117">
        <f t="shared" si="6"/>
        <v>100</v>
      </c>
      <c r="H17" s="1">
        <v>0</v>
      </c>
      <c r="I17" s="117">
        <f t="shared" si="7"/>
        <v>100</v>
      </c>
      <c r="J17" s="1">
        <v>0</v>
      </c>
      <c r="K17" s="117">
        <f t="shared" si="8"/>
        <v>100</v>
      </c>
      <c r="L17" s="1">
        <v>0</v>
      </c>
      <c r="M17" s="117">
        <f t="shared" si="9"/>
        <v>100</v>
      </c>
      <c r="N17" s="1">
        <v>0</v>
      </c>
      <c r="O17" s="117">
        <f t="shared" si="10"/>
        <v>100</v>
      </c>
      <c r="P17" s="1">
        <v>0</v>
      </c>
      <c r="Q17" s="117">
        <f t="shared" si="11"/>
        <v>100</v>
      </c>
      <c r="R17" s="117">
        <f t="shared" si="12"/>
        <v>100</v>
      </c>
    </row>
    <row r="18" spans="1:18" x14ac:dyDescent="0.25">
      <c r="G18" s="110">
        <f>(G15+G16+G17)/3</f>
        <v>100</v>
      </c>
      <c r="H18" s="110"/>
      <c r="I18" s="110">
        <f>(I15+I16+I17)/3</f>
        <v>100</v>
      </c>
      <c r="J18" s="110"/>
      <c r="K18" s="110">
        <f>(K15+K16+K17)/3</f>
        <v>100</v>
      </c>
      <c r="L18" s="110"/>
      <c r="M18" s="110">
        <f>(M15+M16+M17)/3</f>
        <v>100</v>
      </c>
      <c r="N18" s="110"/>
      <c r="O18" s="110">
        <f>(O15+O16+O17)/3</f>
        <v>100</v>
      </c>
      <c r="P18" s="110"/>
      <c r="Q18" s="110">
        <f>(Q15+Q16+Q17)/3</f>
        <v>100</v>
      </c>
      <c r="R18" s="110">
        <f>(R15+R16+R17)/3</f>
        <v>100</v>
      </c>
    </row>
    <row r="19" spans="1:18" x14ac:dyDescent="0.25">
      <c r="G19" s="117"/>
      <c r="I19" s="117"/>
      <c r="K19" s="117"/>
      <c r="M19" s="117"/>
      <c r="O19" s="117"/>
      <c r="Q19" s="117"/>
      <c r="R19" s="117"/>
    </row>
    <row r="20" spans="1:18" ht="60" x14ac:dyDescent="0.25">
      <c r="A20" s="139" t="s">
        <v>493</v>
      </c>
      <c r="B20" s="139" t="s">
        <v>494</v>
      </c>
      <c r="C20" s="139" t="s">
        <v>511</v>
      </c>
      <c r="D20" s="142" t="s">
        <v>512</v>
      </c>
      <c r="E20" s="1">
        <v>51</v>
      </c>
      <c r="F20" s="1">
        <v>0</v>
      </c>
      <c r="G20" s="117">
        <f>((E20-F20)/E20)*100</f>
        <v>100</v>
      </c>
      <c r="H20" s="1">
        <v>0</v>
      </c>
      <c r="I20" s="117">
        <f>((E20-H20)/E20)*100</f>
        <v>100</v>
      </c>
      <c r="J20" s="1">
        <v>0</v>
      </c>
      <c r="K20" s="117">
        <f>((E20-J20)/E20)*100</f>
        <v>100</v>
      </c>
      <c r="L20" s="1">
        <v>0</v>
      </c>
      <c r="M20" s="117">
        <f>((E20-L20)/E20)*100</f>
        <v>100</v>
      </c>
      <c r="N20" s="1">
        <v>0</v>
      </c>
      <c r="O20" s="117">
        <f>((E20-N20)/E20)*100</f>
        <v>100</v>
      </c>
      <c r="P20" s="1" t="s">
        <v>349</v>
      </c>
      <c r="Q20" s="117" t="s">
        <v>349</v>
      </c>
      <c r="R20" s="117">
        <f>(G20+I20+K20+M20+O20)/5</f>
        <v>100</v>
      </c>
    </row>
    <row r="21" spans="1:18" x14ac:dyDescent="0.25">
      <c r="G21" s="117"/>
      <c r="I21" s="117"/>
      <c r="K21" s="117"/>
      <c r="M21" s="117"/>
      <c r="O21" s="117"/>
      <c r="Q21" s="117"/>
      <c r="R21" s="117"/>
    </row>
    <row r="22" spans="1:18" ht="60" x14ac:dyDescent="0.25">
      <c r="A22" s="139" t="s">
        <v>493</v>
      </c>
      <c r="B22" s="139" t="s">
        <v>494</v>
      </c>
      <c r="C22" s="139" t="s">
        <v>514</v>
      </c>
      <c r="D22" s="142" t="s">
        <v>516</v>
      </c>
      <c r="E22" s="1">
        <v>191</v>
      </c>
      <c r="F22" s="1">
        <v>0</v>
      </c>
      <c r="G22" s="117">
        <f>((E22-F22)/E22)*100</f>
        <v>100</v>
      </c>
      <c r="H22" s="1">
        <v>0</v>
      </c>
      <c r="I22" s="117">
        <f>((E22-H22)/E22)*100</f>
        <v>100</v>
      </c>
      <c r="J22" s="1">
        <v>0</v>
      </c>
      <c r="K22" s="117">
        <f>((E22-J22)/E22)*100</f>
        <v>100</v>
      </c>
      <c r="L22" s="1">
        <v>0</v>
      </c>
      <c r="M22" s="117">
        <f>((E22-L22)/E22)*100</f>
        <v>100</v>
      </c>
      <c r="N22" s="1">
        <v>0</v>
      </c>
      <c r="O22" s="117">
        <f>((E22-N22)/E22)*100</f>
        <v>100</v>
      </c>
      <c r="P22" s="86" t="s">
        <v>497</v>
      </c>
      <c r="Q22" s="86" t="s">
        <v>497</v>
      </c>
      <c r="R22" s="127">
        <f>(G22+I22+K22+M22+O22)/5</f>
        <v>100</v>
      </c>
    </row>
    <row r="23" spans="1:18" x14ac:dyDescent="0.25">
      <c r="G23" s="117"/>
      <c r="I23" s="117"/>
      <c r="K23" s="117"/>
      <c r="M23" s="117"/>
      <c r="O23" s="117"/>
      <c r="Q23" s="117"/>
      <c r="R23" s="117"/>
    </row>
    <row r="24" spans="1:18" ht="108" x14ac:dyDescent="0.25">
      <c r="A24" s="139" t="s">
        <v>493</v>
      </c>
      <c r="B24" s="139" t="s">
        <v>517</v>
      </c>
      <c r="C24" s="139" t="s">
        <v>518</v>
      </c>
      <c r="D24" s="142" t="s">
        <v>519</v>
      </c>
      <c r="E24" s="1">
        <v>117</v>
      </c>
      <c r="F24" s="1">
        <v>0</v>
      </c>
      <c r="G24" s="117">
        <f>((E24-F24)/E24)*100</f>
        <v>100</v>
      </c>
      <c r="H24" s="1">
        <v>0</v>
      </c>
      <c r="I24" s="117">
        <f>((E24-H24)/E24)*100</f>
        <v>100</v>
      </c>
      <c r="J24" s="1">
        <v>0</v>
      </c>
      <c r="K24" s="117">
        <f>((E24-J24)/E24)*100</f>
        <v>100</v>
      </c>
      <c r="L24" s="1">
        <v>0</v>
      </c>
      <c r="M24" s="117">
        <f>((E24-L24)/E24)*100</f>
        <v>100</v>
      </c>
      <c r="N24" s="1">
        <v>0</v>
      </c>
      <c r="O24" s="117">
        <f>((E24-N24)/E24)*100</f>
        <v>100</v>
      </c>
      <c r="P24" s="1">
        <v>0</v>
      </c>
      <c r="Q24" s="117">
        <f>((E24-P24)/E24)*100</f>
        <v>100</v>
      </c>
      <c r="R24" s="117">
        <f>(G24+I24+K24+M24+O24+Q24)/6</f>
        <v>100</v>
      </c>
    </row>
    <row r="25" spans="1:18" ht="72" x14ac:dyDescent="0.25">
      <c r="A25" s="139" t="s">
        <v>493</v>
      </c>
      <c r="B25" s="139" t="s">
        <v>517</v>
      </c>
      <c r="C25" s="139" t="s">
        <v>518</v>
      </c>
      <c r="D25" s="142" t="s">
        <v>520</v>
      </c>
      <c r="E25" s="1">
        <v>53</v>
      </c>
      <c r="F25" s="1">
        <v>0</v>
      </c>
      <c r="G25" s="117">
        <f>((E25-F25)/E25)*100</f>
        <v>100</v>
      </c>
      <c r="H25" s="1">
        <v>0</v>
      </c>
      <c r="I25" s="117">
        <f>((E25-H25)/E25)*100</f>
        <v>100</v>
      </c>
      <c r="J25" s="1">
        <v>0</v>
      </c>
      <c r="K25" s="117">
        <f>((E25-J25)/E25)*100</f>
        <v>100</v>
      </c>
      <c r="L25" s="1">
        <v>0</v>
      </c>
      <c r="M25" s="117">
        <f>((E25-L25)/E25)*100</f>
        <v>100</v>
      </c>
      <c r="N25" s="1">
        <v>0</v>
      </c>
      <c r="O25" s="117">
        <f>((E25-N25)/E25)*100</f>
        <v>100</v>
      </c>
      <c r="P25" s="1">
        <v>0</v>
      </c>
      <c r="Q25" s="117">
        <f>((E25-P25)/E25)*100</f>
        <v>100</v>
      </c>
      <c r="R25" s="117">
        <f>(G25+I25+K25+M25+O25+Q25)/6</f>
        <v>100</v>
      </c>
    </row>
    <row r="26" spans="1:18" x14ac:dyDescent="0.25">
      <c r="G26" s="110">
        <f>(G24+G25)/2</f>
        <v>100</v>
      </c>
      <c r="H26" s="110"/>
      <c r="I26" s="110">
        <f t="shared" ref="I26:R26" si="13">(I24+I25)/2</f>
        <v>100</v>
      </c>
      <c r="J26" s="110"/>
      <c r="K26" s="110">
        <f t="shared" si="13"/>
        <v>100</v>
      </c>
      <c r="L26" s="110"/>
      <c r="M26" s="110">
        <f t="shared" si="13"/>
        <v>100</v>
      </c>
      <c r="N26" s="110"/>
      <c r="O26" s="110">
        <f t="shared" si="13"/>
        <v>100</v>
      </c>
      <c r="P26" s="110"/>
      <c r="Q26" s="110">
        <f t="shared" si="13"/>
        <v>100</v>
      </c>
      <c r="R26" s="110">
        <f t="shared" si="13"/>
        <v>100</v>
      </c>
    </row>
    <row r="28" spans="1:18" ht="24" x14ac:dyDescent="0.25">
      <c r="A28" s="139" t="s">
        <v>493</v>
      </c>
      <c r="B28" s="139" t="s">
        <v>788</v>
      </c>
      <c r="C28" s="139" t="s">
        <v>789</v>
      </c>
      <c r="D28" s="142" t="s">
        <v>847</v>
      </c>
      <c r="E28" s="1">
        <v>19</v>
      </c>
      <c r="F28" s="1">
        <v>0</v>
      </c>
      <c r="G28" s="117">
        <f t="shared" ref="G28:G115" si="14">((E28-F28)/E28)*100</f>
        <v>100</v>
      </c>
      <c r="H28" s="1">
        <v>0</v>
      </c>
      <c r="I28" s="117">
        <f t="shared" ref="I28:I115" si="15">((E28-H28)/E28)*100</f>
        <v>100</v>
      </c>
      <c r="J28" s="1">
        <v>0</v>
      </c>
      <c r="K28" s="117">
        <f t="shared" ref="K28:K115" si="16">((E28-J28)/E28)*100</f>
        <v>100</v>
      </c>
      <c r="L28" s="1">
        <v>0</v>
      </c>
      <c r="M28" s="117">
        <f t="shared" ref="M28:M115" si="17">((E28-L28)/E28)*100</f>
        <v>100</v>
      </c>
      <c r="N28" s="1">
        <v>0</v>
      </c>
      <c r="O28" s="117">
        <f t="shared" ref="O28:O115" si="18">((E28-N28)/E28)*100</f>
        <v>100</v>
      </c>
      <c r="P28" s="1">
        <v>0</v>
      </c>
      <c r="Q28" s="117">
        <f t="shared" ref="Q28:Q115" si="19">((E28-P28)/E28)*100</f>
        <v>100</v>
      </c>
      <c r="R28" s="117">
        <f t="shared" ref="R28:R115" si="20">(G28+I28+K28+M28+O28+Q28)/6</f>
        <v>100</v>
      </c>
    </row>
    <row r="29" spans="1:18" ht="24" x14ac:dyDescent="0.25">
      <c r="A29" s="139" t="s">
        <v>493</v>
      </c>
      <c r="B29" s="139" t="s">
        <v>788</v>
      </c>
      <c r="C29" s="139" t="s">
        <v>789</v>
      </c>
      <c r="D29" s="142" t="s">
        <v>848</v>
      </c>
      <c r="E29" s="1">
        <v>1619</v>
      </c>
      <c r="F29" s="1">
        <v>0</v>
      </c>
      <c r="G29" s="117">
        <f t="shared" si="14"/>
        <v>100</v>
      </c>
      <c r="H29" s="1">
        <v>0</v>
      </c>
      <c r="I29" s="117">
        <f t="shared" si="15"/>
        <v>100</v>
      </c>
      <c r="J29" s="1">
        <v>0</v>
      </c>
      <c r="K29" s="117">
        <f t="shared" si="16"/>
        <v>100</v>
      </c>
      <c r="L29" s="1">
        <v>0</v>
      </c>
      <c r="M29" s="117">
        <f t="shared" si="17"/>
        <v>100</v>
      </c>
      <c r="N29" s="1">
        <v>262</v>
      </c>
      <c r="O29" s="117">
        <f t="shared" si="18"/>
        <v>83.817171093267447</v>
      </c>
      <c r="P29" s="1">
        <v>0</v>
      </c>
      <c r="Q29" s="117">
        <f t="shared" si="19"/>
        <v>100</v>
      </c>
      <c r="R29" s="117">
        <f t="shared" si="20"/>
        <v>97.30286184887791</v>
      </c>
    </row>
    <row r="30" spans="1:18" x14ac:dyDescent="0.25">
      <c r="G30" s="110">
        <f>(G28+G29)/2</f>
        <v>100</v>
      </c>
      <c r="H30" s="110"/>
      <c r="I30" s="110">
        <f>(I28+I29)/2</f>
        <v>100</v>
      </c>
      <c r="J30" s="110"/>
      <c r="K30" s="110">
        <f>(K28+K29)/2</f>
        <v>100</v>
      </c>
      <c r="L30" s="110"/>
      <c r="M30" s="110">
        <f>(M28+M29)/2</f>
        <v>100</v>
      </c>
      <c r="N30" s="110"/>
      <c r="O30" s="110">
        <f>(O28+O29)/2</f>
        <v>91.908585546633731</v>
      </c>
      <c r="P30" s="110"/>
      <c r="Q30" s="110">
        <f>(Q28+Q29)/2</f>
        <v>100</v>
      </c>
      <c r="R30" s="110">
        <f>(R28+R29)/2</f>
        <v>98.651430924438955</v>
      </c>
    </row>
    <row r="32" spans="1:18" ht="72" x14ac:dyDescent="0.25">
      <c r="A32" s="139" t="s">
        <v>493</v>
      </c>
      <c r="B32" s="139" t="s">
        <v>517</v>
      </c>
      <c r="C32" s="139" t="s">
        <v>521</v>
      </c>
      <c r="D32" s="142" t="s">
        <v>522</v>
      </c>
      <c r="E32" s="85">
        <v>41</v>
      </c>
      <c r="F32" s="85">
        <v>0</v>
      </c>
      <c r="G32" s="110">
        <f>((E32-F32)/E32)*100</f>
        <v>100</v>
      </c>
      <c r="H32" s="85">
        <v>0</v>
      </c>
      <c r="I32" s="110">
        <f>((E32-H32)/E32)*100</f>
        <v>100</v>
      </c>
      <c r="J32" s="85">
        <v>0</v>
      </c>
      <c r="K32" s="110">
        <f>((E32-J32)/E32)*100</f>
        <v>100</v>
      </c>
      <c r="L32" s="85">
        <v>0</v>
      </c>
      <c r="M32" s="110">
        <f>((E32-L32)/E32)*100</f>
        <v>100</v>
      </c>
      <c r="N32" s="85">
        <v>0</v>
      </c>
      <c r="O32" s="110">
        <f>((E32-N32)/E32)*100</f>
        <v>100</v>
      </c>
      <c r="P32" s="85">
        <v>0</v>
      </c>
      <c r="Q32" s="110">
        <f>((E32-P32)/E32)*100</f>
        <v>100</v>
      </c>
      <c r="R32" s="110">
        <f>(G32+I32+K32+M32+O32+Q32)/6</f>
        <v>100</v>
      </c>
    </row>
    <row r="33" spans="1:18" x14ac:dyDescent="0.25">
      <c r="G33" s="117"/>
      <c r="I33" s="117"/>
      <c r="K33" s="117"/>
      <c r="M33" s="117"/>
      <c r="O33" s="117"/>
      <c r="Q33" s="117"/>
      <c r="R33" s="117"/>
    </row>
    <row r="34" spans="1:18" s="124" customFormat="1" x14ac:dyDescent="0.25">
      <c r="A34" s="143"/>
      <c r="B34" s="143"/>
      <c r="C34" s="143"/>
      <c r="D34" s="144"/>
      <c r="G34" s="125"/>
      <c r="I34" s="125"/>
      <c r="K34" s="125"/>
      <c r="M34" s="125"/>
      <c r="O34" s="125"/>
      <c r="Q34" s="125"/>
      <c r="R34" s="125"/>
    </row>
    <row r="35" spans="1:18" x14ac:dyDescent="0.25">
      <c r="G35" s="117"/>
      <c r="I35" s="117"/>
      <c r="K35" s="117"/>
      <c r="M35" s="117"/>
      <c r="O35" s="117"/>
      <c r="Q35" s="117"/>
      <c r="R35" s="117"/>
    </row>
    <row r="36" spans="1:18" ht="60" x14ac:dyDescent="0.25">
      <c r="A36" s="139" t="s">
        <v>610</v>
      </c>
      <c r="B36" s="139" t="s">
        <v>611</v>
      </c>
      <c r="C36" s="139" t="s">
        <v>612</v>
      </c>
      <c r="D36" s="142" t="s">
        <v>613</v>
      </c>
      <c r="E36" s="85">
        <v>68</v>
      </c>
      <c r="F36" s="85">
        <v>0</v>
      </c>
      <c r="G36" s="110">
        <f>((E36-F36)/E36)*100</f>
        <v>100</v>
      </c>
      <c r="H36" s="85">
        <v>0</v>
      </c>
      <c r="I36" s="110">
        <f>((E36-H36)/E36)*100</f>
        <v>100</v>
      </c>
      <c r="J36" s="85">
        <v>0</v>
      </c>
      <c r="K36" s="110">
        <f>((E36-J36)/E36)*100</f>
        <v>100</v>
      </c>
      <c r="L36" s="85">
        <v>0</v>
      </c>
      <c r="M36" s="110">
        <f>((E36-L36)/E36)*100</f>
        <v>100</v>
      </c>
      <c r="N36" s="85">
        <v>0</v>
      </c>
      <c r="O36" s="110">
        <f>((E36-N36)/E36)*100</f>
        <v>100</v>
      </c>
      <c r="P36" s="85">
        <v>0</v>
      </c>
      <c r="Q36" s="110">
        <f>((E36-P36)/E36)*100</f>
        <v>100</v>
      </c>
      <c r="R36" s="110">
        <f>(G36+I36+K36+M36+O36+Q36)/6</f>
        <v>100</v>
      </c>
    </row>
    <row r="37" spans="1:18" x14ac:dyDescent="0.25">
      <c r="G37" s="117"/>
      <c r="I37" s="117"/>
      <c r="K37" s="117"/>
      <c r="M37" s="117"/>
      <c r="O37" s="117"/>
      <c r="Q37" s="117"/>
      <c r="R37" s="117"/>
    </row>
    <row r="38" spans="1:18" ht="36" x14ac:dyDescent="0.25">
      <c r="A38" s="139" t="s">
        <v>610</v>
      </c>
      <c r="B38" s="139" t="s">
        <v>615</v>
      </c>
      <c r="C38" s="139" t="s">
        <v>616</v>
      </c>
      <c r="D38" s="142" t="s">
        <v>617</v>
      </c>
      <c r="E38" s="1">
        <v>877</v>
      </c>
      <c r="F38" s="1">
        <v>0</v>
      </c>
      <c r="G38" s="117">
        <f>((E38-F38)/E38)*100</f>
        <v>100</v>
      </c>
      <c r="H38" s="1">
        <v>0</v>
      </c>
      <c r="I38" s="117">
        <f>((E38-H38)/E38)*100</f>
        <v>100</v>
      </c>
      <c r="J38" s="1">
        <v>0</v>
      </c>
      <c r="K38" s="117">
        <f>((E38-J38)/E38)*100</f>
        <v>100</v>
      </c>
      <c r="L38" s="1">
        <v>0</v>
      </c>
      <c r="M38" s="117">
        <f>((E38-L38)/E38)*100</f>
        <v>100</v>
      </c>
      <c r="N38" s="1">
        <v>5</v>
      </c>
      <c r="O38" s="117">
        <f>((E38-N38)/E38)*100</f>
        <v>99.429874572405936</v>
      </c>
      <c r="P38" s="1">
        <v>0</v>
      </c>
      <c r="Q38" s="117">
        <f>((E38-P38)/E38)*100</f>
        <v>100</v>
      </c>
      <c r="R38" s="117">
        <f>(G38+I38+K38+M38+O38+Q38)/6</f>
        <v>99.904979095400975</v>
      </c>
    </row>
    <row r="39" spans="1:18" ht="48" x14ac:dyDescent="0.25">
      <c r="A39" s="139" t="s">
        <v>610</v>
      </c>
      <c r="B39" s="139" t="s">
        <v>621</v>
      </c>
      <c r="C39" s="139" t="s">
        <v>622</v>
      </c>
      <c r="D39" s="142" t="s">
        <v>623</v>
      </c>
      <c r="E39" s="1">
        <v>391</v>
      </c>
      <c r="F39" s="1">
        <v>0</v>
      </c>
      <c r="G39" s="117">
        <f>((E39-F39)/E39)*100</f>
        <v>100</v>
      </c>
      <c r="H39" s="1">
        <v>0</v>
      </c>
      <c r="I39" s="117">
        <f>((E39-H39)/E39)*100</f>
        <v>100</v>
      </c>
      <c r="J39" s="1">
        <v>0</v>
      </c>
      <c r="K39" s="117">
        <f>((E39-J39)/E39)*100</f>
        <v>100</v>
      </c>
      <c r="L39" s="1">
        <v>391</v>
      </c>
      <c r="M39" s="117">
        <f>((E39-L39)/E39)*100</f>
        <v>0</v>
      </c>
      <c r="N39" s="1">
        <v>391</v>
      </c>
      <c r="O39" s="117">
        <f>((E39-N39)/E39)*100</f>
        <v>0</v>
      </c>
      <c r="P39" s="1">
        <v>0</v>
      </c>
      <c r="Q39" s="117">
        <f>((E39-P39)/E39)*100</f>
        <v>100</v>
      </c>
      <c r="R39" s="117">
        <f>(G39+I39+K39+M39+O39+Q39)/6</f>
        <v>66.666666666666671</v>
      </c>
    </row>
    <row r="40" spans="1:18" ht="96" x14ac:dyDescent="0.25">
      <c r="A40" s="139" t="s">
        <v>610</v>
      </c>
      <c r="B40" s="139" t="s">
        <v>621</v>
      </c>
      <c r="C40" s="139" t="s">
        <v>622</v>
      </c>
      <c r="D40" s="142" t="s">
        <v>771</v>
      </c>
      <c r="E40" s="1">
        <v>138</v>
      </c>
      <c r="F40" s="1">
        <v>0</v>
      </c>
      <c r="G40" s="117">
        <f>((E40-F40)/E40)*100</f>
        <v>100</v>
      </c>
      <c r="H40" s="1">
        <v>0</v>
      </c>
      <c r="I40" s="117">
        <f>((E40-H40)/E40)*100</f>
        <v>100</v>
      </c>
      <c r="J40" s="1">
        <v>0</v>
      </c>
      <c r="K40" s="117">
        <f>((E40-J40)/E40)*100</f>
        <v>100</v>
      </c>
      <c r="L40" s="1">
        <v>138</v>
      </c>
      <c r="M40" s="117">
        <f>((E40-L40)/E40)*100</f>
        <v>0</v>
      </c>
      <c r="N40" s="1">
        <v>138</v>
      </c>
      <c r="O40" s="117">
        <f>((E40-N40)/E40)*100</f>
        <v>0</v>
      </c>
      <c r="P40" s="1">
        <v>0</v>
      </c>
      <c r="Q40" s="117">
        <f>((E40-P40)/E40)*100</f>
        <v>100</v>
      </c>
      <c r="R40" s="117">
        <f>(G40+I40+K40+M40+O40+Q40)/6</f>
        <v>66.666666666666671</v>
      </c>
    </row>
    <row r="41" spans="1:18" x14ac:dyDescent="0.25">
      <c r="G41" s="110">
        <f>(G38+G39+G40)/3</f>
        <v>100</v>
      </c>
      <c r="H41" s="110"/>
      <c r="I41" s="110">
        <f t="shared" ref="I41:R41" si="21">(I38+I39+I40)/3</f>
        <v>100</v>
      </c>
      <c r="J41" s="110"/>
      <c r="K41" s="110">
        <f t="shared" si="21"/>
        <v>100</v>
      </c>
      <c r="L41" s="110"/>
      <c r="M41" s="110">
        <f t="shared" si="21"/>
        <v>33.333333333333336</v>
      </c>
      <c r="N41" s="110"/>
      <c r="O41" s="110">
        <f t="shared" si="21"/>
        <v>33.143291524135314</v>
      </c>
      <c r="P41" s="110"/>
      <c r="Q41" s="110">
        <f t="shared" si="21"/>
        <v>100</v>
      </c>
      <c r="R41" s="130">
        <f t="shared" si="21"/>
        <v>77.746104142911449</v>
      </c>
    </row>
    <row r="42" spans="1:18" x14ac:dyDescent="0.25">
      <c r="G42" s="117"/>
      <c r="I42" s="117"/>
      <c r="K42" s="117"/>
      <c r="M42" s="117"/>
      <c r="O42" s="117"/>
      <c r="Q42" s="117"/>
      <c r="R42" s="117"/>
    </row>
    <row r="43" spans="1:18" x14ac:dyDescent="0.25">
      <c r="G43" s="117"/>
      <c r="I43" s="117"/>
      <c r="K43" s="117"/>
      <c r="M43" s="117"/>
      <c r="O43" s="117"/>
      <c r="Q43" s="117"/>
      <c r="R43" s="117"/>
    </row>
    <row r="44" spans="1:18" ht="60" x14ac:dyDescent="0.25">
      <c r="A44" s="139" t="s">
        <v>610</v>
      </c>
      <c r="B44" s="139" t="s">
        <v>849</v>
      </c>
      <c r="C44" s="139" t="s">
        <v>850</v>
      </c>
      <c r="D44" s="142" t="s">
        <v>851</v>
      </c>
      <c r="E44" s="1">
        <v>59</v>
      </c>
      <c r="F44" s="1">
        <v>0</v>
      </c>
      <c r="G44" s="117">
        <f t="shared" si="14"/>
        <v>100</v>
      </c>
      <c r="H44" s="1">
        <v>0</v>
      </c>
      <c r="I44" s="117">
        <f t="shared" si="15"/>
        <v>100</v>
      </c>
      <c r="J44" s="1">
        <v>0</v>
      </c>
      <c r="K44" s="117">
        <f t="shared" si="16"/>
        <v>100</v>
      </c>
      <c r="L44" s="1">
        <v>59</v>
      </c>
      <c r="M44" s="117">
        <f t="shared" si="17"/>
        <v>0</v>
      </c>
      <c r="N44" s="1">
        <v>59</v>
      </c>
      <c r="O44" s="117">
        <f t="shared" si="18"/>
        <v>0</v>
      </c>
      <c r="P44" s="1">
        <v>0</v>
      </c>
      <c r="Q44" s="117">
        <f t="shared" si="19"/>
        <v>100</v>
      </c>
      <c r="R44" s="117">
        <f t="shared" si="20"/>
        <v>66.666666666666671</v>
      </c>
    </row>
    <row r="45" spans="1:18" ht="48" x14ac:dyDescent="0.25">
      <c r="A45" s="139" t="s">
        <v>610</v>
      </c>
      <c r="B45" s="139" t="s">
        <v>849</v>
      </c>
      <c r="C45" s="139" t="s">
        <v>850</v>
      </c>
      <c r="D45" s="142" t="s">
        <v>852</v>
      </c>
      <c r="E45" s="1">
        <v>84</v>
      </c>
      <c r="F45" s="1">
        <v>0</v>
      </c>
      <c r="G45" s="117">
        <f t="shared" si="14"/>
        <v>100</v>
      </c>
      <c r="H45" s="1">
        <v>0</v>
      </c>
      <c r="I45" s="117">
        <f t="shared" si="15"/>
        <v>100</v>
      </c>
      <c r="J45" s="1">
        <v>0</v>
      </c>
      <c r="K45" s="117">
        <f t="shared" si="16"/>
        <v>100</v>
      </c>
      <c r="L45" s="1">
        <v>84</v>
      </c>
      <c r="M45" s="117">
        <f t="shared" si="17"/>
        <v>0</v>
      </c>
      <c r="N45" s="1">
        <v>84</v>
      </c>
      <c r="O45" s="117">
        <f t="shared" si="18"/>
        <v>0</v>
      </c>
      <c r="P45" s="1">
        <v>0</v>
      </c>
      <c r="Q45" s="117">
        <f t="shared" si="19"/>
        <v>100</v>
      </c>
      <c r="R45" s="117">
        <f t="shared" si="20"/>
        <v>66.666666666666671</v>
      </c>
    </row>
    <row r="46" spans="1:18" ht="36" x14ac:dyDescent="0.25">
      <c r="A46" s="139" t="s">
        <v>610</v>
      </c>
      <c r="B46" s="139" t="s">
        <v>849</v>
      </c>
      <c r="C46" s="139" t="s">
        <v>850</v>
      </c>
      <c r="E46" s="1">
        <v>86</v>
      </c>
      <c r="F46" s="1">
        <v>0</v>
      </c>
      <c r="G46" s="117">
        <f t="shared" si="14"/>
        <v>100</v>
      </c>
      <c r="H46" s="1">
        <v>0</v>
      </c>
      <c r="I46" s="117">
        <f t="shared" si="15"/>
        <v>100</v>
      </c>
      <c r="J46" s="1">
        <v>0</v>
      </c>
      <c r="K46" s="117">
        <f t="shared" si="16"/>
        <v>100</v>
      </c>
      <c r="L46" s="1">
        <v>86</v>
      </c>
      <c r="M46" s="117">
        <f t="shared" si="17"/>
        <v>0</v>
      </c>
      <c r="N46" s="1">
        <v>86</v>
      </c>
      <c r="O46" s="117">
        <f t="shared" si="18"/>
        <v>0</v>
      </c>
      <c r="P46" s="1">
        <v>0</v>
      </c>
      <c r="Q46" s="117">
        <f t="shared" si="19"/>
        <v>100</v>
      </c>
      <c r="R46" s="117">
        <f t="shared" si="20"/>
        <v>66.666666666666671</v>
      </c>
    </row>
    <row r="47" spans="1:18" x14ac:dyDescent="0.25">
      <c r="G47" s="110">
        <f>(G44+G45+G46)/3</f>
        <v>100</v>
      </c>
      <c r="H47" s="110">
        <f t="shared" ref="H47:R47" si="22">(H44+H45+H46)/3</f>
        <v>0</v>
      </c>
      <c r="I47" s="110">
        <f t="shared" si="22"/>
        <v>100</v>
      </c>
      <c r="J47" s="110">
        <f t="shared" si="22"/>
        <v>0</v>
      </c>
      <c r="K47" s="110">
        <f t="shared" si="22"/>
        <v>100</v>
      </c>
      <c r="L47" s="110">
        <f t="shared" si="22"/>
        <v>76.333333333333329</v>
      </c>
      <c r="M47" s="110">
        <f t="shared" si="22"/>
        <v>0</v>
      </c>
      <c r="N47" s="110">
        <f t="shared" si="22"/>
        <v>76.333333333333329</v>
      </c>
      <c r="O47" s="110">
        <f t="shared" si="22"/>
        <v>0</v>
      </c>
      <c r="P47" s="110">
        <f t="shared" si="22"/>
        <v>0</v>
      </c>
      <c r="Q47" s="110">
        <f t="shared" si="22"/>
        <v>100</v>
      </c>
      <c r="R47" s="130">
        <f t="shared" si="22"/>
        <v>66.666666666666671</v>
      </c>
    </row>
    <row r="48" spans="1:18" x14ac:dyDescent="0.25">
      <c r="G48" s="117"/>
      <c r="I48" s="117"/>
      <c r="K48" s="117"/>
      <c r="M48" s="117"/>
      <c r="O48" s="117"/>
      <c r="Q48" s="117"/>
      <c r="R48" s="117"/>
    </row>
    <row r="49" spans="1:18" s="124" customFormat="1" x14ac:dyDescent="0.25">
      <c r="A49" s="143"/>
      <c r="B49" s="143"/>
      <c r="C49" s="143"/>
      <c r="D49" s="144"/>
      <c r="G49" s="125"/>
      <c r="I49" s="125"/>
      <c r="K49" s="125"/>
      <c r="M49" s="125"/>
      <c r="O49" s="125"/>
      <c r="Q49" s="125"/>
      <c r="R49" s="125"/>
    </row>
    <row r="50" spans="1:18" x14ac:dyDescent="0.25">
      <c r="G50" s="117"/>
      <c r="I50" s="117"/>
      <c r="K50" s="117"/>
      <c r="M50" s="117"/>
      <c r="O50" s="117"/>
      <c r="Q50" s="117"/>
      <c r="R50" s="117"/>
    </row>
    <row r="51" spans="1:18" ht="36" x14ac:dyDescent="0.25">
      <c r="A51" s="139" t="s">
        <v>523</v>
      </c>
      <c r="B51" s="139" t="s">
        <v>524</v>
      </c>
      <c r="C51" s="139" t="s">
        <v>525</v>
      </c>
      <c r="E51" s="85">
        <v>56</v>
      </c>
      <c r="F51" s="85">
        <v>0</v>
      </c>
      <c r="G51" s="110">
        <f>((E51-F51)/E51)*100</f>
        <v>100</v>
      </c>
      <c r="H51" s="85">
        <v>0</v>
      </c>
      <c r="I51" s="110">
        <f>((E51-H51)/E51)*100</f>
        <v>100</v>
      </c>
      <c r="J51" s="85">
        <v>0</v>
      </c>
      <c r="K51" s="110">
        <f>((E51-J51)/E51)*100</f>
        <v>100</v>
      </c>
      <c r="L51" s="85">
        <v>0</v>
      </c>
      <c r="M51" s="110">
        <f>((E51-L51)/E51)*100</f>
        <v>100</v>
      </c>
      <c r="N51" s="85">
        <v>56</v>
      </c>
      <c r="O51" s="110">
        <f>((E51-N51)/E51)*100</f>
        <v>0</v>
      </c>
      <c r="P51" s="85">
        <v>0</v>
      </c>
      <c r="Q51" s="110">
        <f>((E51-P51)/E51)*100</f>
        <v>100</v>
      </c>
      <c r="R51" s="110">
        <f>(G51+I51+K51+M51+O51+Q51)/6</f>
        <v>83.333333333333329</v>
      </c>
    </row>
    <row r="52" spans="1:18" x14ac:dyDescent="0.25">
      <c r="G52" s="117"/>
      <c r="I52" s="117"/>
      <c r="K52" s="117"/>
      <c r="M52" s="117"/>
      <c r="O52" s="117"/>
      <c r="Q52" s="117"/>
      <c r="R52" s="117"/>
    </row>
    <row r="53" spans="1:18" ht="60" x14ac:dyDescent="0.25">
      <c r="A53" s="139" t="s">
        <v>523</v>
      </c>
      <c r="B53" s="139" t="s">
        <v>528</v>
      </c>
      <c r="C53" s="139" t="s">
        <v>529</v>
      </c>
      <c r="D53" s="142" t="s">
        <v>530</v>
      </c>
      <c r="E53" s="85">
        <v>9</v>
      </c>
      <c r="F53" s="85">
        <v>0</v>
      </c>
      <c r="G53" s="110">
        <f>((E53-F53)/E53)*100</f>
        <v>100</v>
      </c>
      <c r="H53" s="85">
        <v>0</v>
      </c>
      <c r="I53" s="110">
        <f>((E53-H53)/E53)*100</f>
        <v>100</v>
      </c>
      <c r="J53" s="85">
        <v>0</v>
      </c>
      <c r="K53" s="110">
        <f>((E53-J53)/E53)*100</f>
        <v>100</v>
      </c>
      <c r="L53" s="85">
        <v>0</v>
      </c>
      <c r="M53" s="110">
        <f>((E53-L53)/E53)*100</f>
        <v>100</v>
      </c>
      <c r="N53" s="85">
        <v>0</v>
      </c>
      <c r="O53" s="110">
        <f>((E53-N53)/E53)*100</f>
        <v>100</v>
      </c>
      <c r="P53" s="85">
        <v>0</v>
      </c>
      <c r="Q53" s="110">
        <f>((E53-P53)/E53)*100</f>
        <v>100</v>
      </c>
      <c r="R53" s="110">
        <f>(G53+I53+K53+M53+O53+Q53)/6</f>
        <v>100</v>
      </c>
    </row>
    <row r="54" spans="1:18" x14ac:dyDescent="0.25">
      <c r="G54" s="117"/>
      <c r="I54" s="117"/>
      <c r="K54" s="117"/>
      <c r="M54" s="117"/>
      <c r="O54" s="117"/>
      <c r="Q54" s="117"/>
      <c r="R54" s="117"/>
    </row>
    <row r="55" spans="1:18" ht="60" x14ac:dyDescent="0.25">
      <c r="A55" s="139" t="s">
        <v>523</v>
      </c>
      <c r="B55" s="139" t="s">
        <v>531</v>
      </c>
      <c r="C55" s="139" t="s">
        <v>532</v>
      </c>
      <c r="E55" s="1">
        <v>56</v>
      </c>
      <c r="F55" s="1">
        <v>0</v>
      </c>
      <c r="G55" s="117">
        <f t="shared" si="14"/>
        <v>100</v>
      </c>
      <c r="H55" s="1">
        <v>0</v>
      </c>
      <c r="I55" s="117">
        <f t="shared" si="15"/>
        <v>100</v>
      </c>
      <c r="J55" s="1">
        <v>0</v>
      </c>
      <c r="K55" s="117">
        <f t="shared" si="16"/>
        <v>100</v>
      </c>
      <c r="L55" s="1">
        <v>0</v>
      </c>
      <c r="M55" s="117">
        <f t="shared" si="17"/>
        <v>100</v>
      </c>
      <c r="N55" s="1">
        <v>0</v>
      </c>
      <c r="O55" s="117">
        <f t="shared" si="18"/>
        <v>100</v>
      </c>
      <c r="P55" s="1">
        <v>0</v>
      </c>
      <c r="Q55" s="117">
        <f t="shared" si="19"/>
        <v>100</v>
      </c>
      <c r="R55" s="117">
        <f t="shared" si="20"/>
        <v>100</v>
      </c>
    </row>
    <row r="56" spans="1:18" ht="60" x14ac:dyDescent="0.25">
      <c r="A56" s="139" t="s">
        <v>523</v>
      </c>
      <c r="B56" s="139" t="s">
        <v>531</v>
      </c>
      <c r="C56" s="139" t="s">
        <v>532</v>
      </c>
      <c r="D56" s="142" t="s">
        <v>533</v>
      </c>
      <c r="E56" s="1">
        <v>62</v>
      </c>
      <c r="F56" s="1">
        <v>0</v>
      </c>
      <c r="G56" s="117">
        <f>((E56-F56)/E56)*100</f>
        <v>100</v>
      </c>
      <c r="H56" s="1">
        <v>0</v>
      </c>
      <c r="I56" s="117">
        <f>((E56-H56)/E56)*100</f>
        <v>100</v>
      </c>
      <c r="J56" s="1">
        <v>0</v>
      </c>
      <c r="K56" s="117">
        <f>((E56-J56)/E56)*100</f>
        <v>100</v>
      </c>
      <c r="L56" s="1">
        <v>0</v>
      </c>
      <c r="M56" s="117">
        <f>((E56-L56)/E56)*100</f>
        <v>100</v>
      </c>
      <c r="N56" s="1">
        <v>0</v>
      </c>
      <c r="O56" s="117">
        <f>((E56-N56)/E56)*100</f>
        <v>100</v>
      </c>
      <c r="P56" s="1">
        <v>0</v>
      </c>
      <c r="Q56" s="117">
        <f>((E56-P56)/E56)*100</f>
        <v>100</v>
      </c>
      <c r="R56" s="117">
        <f>(G56+I56+K56+M56+O56+Q56)/6</f>
        <v>100</v>
      </c>
    </row>
    <row r="57" spans="1:18" x14ac:dyDescent="0.25">
      <c r="G57" s="110">
        <f>(G55+G56)/2</f>
        <v>100</v>
      </c>
      <c r="H57" s="110"/>
      <c r="I57" s="110">
        <f t="shared" ref="I57:R57" si="23">(I55+I56)/2</f>
        <v>100</v>
      </c>
      <c r="J57" s="110"/>
      <c r="K57" s="110">
        <f t="shared" si="23"/>
        <v>100</v>
      </c>
      <c r="L57" s="110"/>
      <c r="M57" s="110">
        <f t="shared" si="23"/>
        <v>100</v>
      </c>
      <c r="N57" s="110"/>
      <c r="O57" s="110">
        <f t="shared" si="23"/>
        <v>100</v>
      </c>
      <c r="P57" s="110"/>
      <c r="Q57" s="110">
        <f t="shared" si="23"/>
        <v>100</v>
      </c>
      <c r="R57" s="110">
        <f t="shared" si="23"/>
        <v>100</v>
      </c>
    </row>
    <row r="58" spans="1:18" x14ac:dyDescent="0.25">
      <c r="G58" s="117"/>
      <c r="I58" s="117"/>
      <c r="K58" s="117"/>
      <c r="M58" s="117"/>
      <c r="O58" s="117"/>
      <c r="Q58" s="117"/>
      <c r="R58" s="117"/>
    </row>
    <row r="59" spans="1:18" ht="36" x14ac:dyDescent="0.25">
      <c r="A59" s="139" t="s">
        <v>523</v>
      </c>
      <c r="B59" s="139" t="s">
        <v>536</v>
      </c>
      <c r="C59" s="139" t="s">
        <v>537</v>
      </c>
      <c r="E59" s="85">
        <v>6</v>
      </c>
      <c r="F59" s="85">
        <v>0</v>
      </c>
      <c r="G59" s="110">
        <f>((E59-F59)/E59)*100</f>
        <v>100</v>
      </c>
      <c r="H59" s="85">
        <v>0</v>
      </c>
      <c r="I59" s="110">
        <f>((E59-H59)/E59)*100</f>
        <v>100</v>
      </c>
      <c r="J59" s="85">
        <v>0</v>
      </c>
      <c r="K59" s="110">
        <f>((E59-J59)/E59)*100</f>
        <v>100</v>
      </c>
      <c r="L59" s="85">
        <v>0</v>
      </c>
      <c r="M59" s="110">
        <f>((E59-L59)/E59)*100</f>
        <v>100</v>
      </c>
      <c r="N59" s="85">
        <v>5</v>
      </c>
      <c r="O59" s="110">
        <f>((E59-N59)/E59)*100</f>
        <v>16.666666666666664</v>
      </c>
      <c r="P59" s="85">
        <v>5</v>
      </c>
      <c r="Q59" s="110">
        <f>((E59-P59)/E59)*100</f>
        <v>16.666666666666664</v>
      </c>
      <c r="R59" s="130">
        <f>(G59+I59+K59+M59+O59+Q59)/6</f>
        <v>72.222222222222229</v>
      </c>
    </row>
    <row r="60" spans="1:18" x14ac:dyDescent="0.25">
      <c r="G60" s="117"/>
      <c r="I60" s="117"/>
      <c r="K60" s="117"/>
      <c r="M60" s="117"/>
      <c r="O60" s="117"/>
      <c r="Q60" s="117"/>
      <c r="R60" s="117"/>
    </row>
    <row r="61" spans="1:18" ht="24" x14ac:dyDescent="0.25">
      <c r="A61" s="139" t="s">
        <v>523</v>
      </c>
      <c r="B61" s="139" t="s">
        <v>526</v>
      </c>
      <c r="C61" s="139" t="s">
        <v>527</v>
      </c>
      <c r="E61" s="85">
        <v>5</v>
      </c>
      <c r="F61" s="85">
        <v>0</v>
      </c>
      <c r="G61" s="110">
        <f>((E61-F61)/E61)*100</f>
        <v>100</v>
      </c>
      <c r="H61" s="85">
        <v>0</v>
      </c>
      <c r="I61" s="110">
        <f>((E61-H61)/E61)*100</f>
        <v>100</v>
      </c>
      <c r="J61" s="85">
        <v>0</v>
      </c>
      <c r="K61" s="110">
        <f>((E61-J61)/E61)*100</f>
        <v>100</v>
      </c>
      <c r="L61" s="85">
        <v>0</v>
      </c>
      <c r="M61" s="110">
        <f>((E61-L61)/E61)*100</f>
        <v>100</v>
      </c>
      <c r="N61" s="85">
        <v>0</v>
      </c>
      <c r="O61" s="110">
        <f>((E61-N61)/E61)*100</f>
        <v>100</v>
      </c>
      <c r="P61" s="85">
        <v>0</v>
      </c>
      <c r="Q61" s="110">
        <f>((E61-P61)/E61)*100</f>
        <v>100</v>
      </c>
      <c r="R61" s="110">
        <f>(G61+I61+K61+M61+O61+Q61)/6</f>
        <v>100</v>
      </c>
    </row>
    <row r="62" spans="1:18" x14ac:dyDescent="0.25">
      <c r="G62" s="117"/>
      <c r="I62" s="117"/>
      <c r="K62" s="117"/>
      <c r="M62" s="117"/>
      <c r="O62" s="117"/>
      <c r="Q62" s="117"/>
      <c r="R62" s="117"/>
    </row>
    <row r="63" spans="1:18" ht="24" x14ac:dyDescent="0.25">
      <c r="A63" s="139" t="s">
        <v>523</v>
      </c>
      <c r="B63" s="139" t="s">
        <v>524</v>
      </c>
      <c r="C63" s="139" t="s">
        <v>775</v>
      </c>
      <c r="E63" s="85">
        <v>5</v>
      </c>
      <c r="F63" s="85">
        <v>0</v>
      </c>
      <c r="G63" s="110">
        <f t="shared" si="14"/>
        <v>100</v>
      </c>
      <c r="H63" s="85">
        <v>0</v>
      </c>
      <c r="I63" s="110">
        <f t="shared" si="15"/>
        <v>100</v>
      </c>
      <c r="J63" s="85">
        <v>0</v>
      </c>
      <c r="K63" s="110">
        <f t="shared" si="16"/>
        <v>100</v>
      </c>
      <c r="L63" s="85">
        <v>0</v>
      </c>
      <c r="M63" s="110">
        <f t="shared" si="17"/>
        <v>100</v>
      </c>
      <c r="N63" s="85">
        <v>0</v>
      </c>
      <c r="O63" s="110">
        <f t="shared" si="18"/>
        <v>100</v>
      </c>
      <c r="P63" s="85">
        <v>0</v>
      </c>
      <c r="Q63" s="110">
        <f t="shared" si="19"/>
        <v>100</v>
      </c>
      <c r="R63" s="110">
        <f t="shared" si="20"/>
        <v>100</v>
      </c>
    </row>
    <row r="64" spans="1:18" x14ac:dyDescent="0.25">
      <c r="G64" s="117"/>
      <c r="I64" s="117"/>
      <c r="K64" s="117"/>
      <c r="M64" s="117"/>
      <c r="O64" s="117"/>
      <c r="Q64" s="117"/>
      <c r="R64" s="117"/>
    </row>
    <row r="65" spans="1:18" s="124" customFormat="1" x14ac:dyDescent="0.25">
      <c r="A65" s="143"/>
      <c r="B65" s="143"/>
      <c r="C65" s="143"/>
      <c r="D65" s="144"/>
      <c r="G65" s="125"/>
      <c r="I65" s="125"/>
      <c r="K65" s="125"/>
      <c r="M65" s="125"/>
      <c r="O65" s="125"/>
      <c r="Q65" s="125"/>
      <c r="R65" s="125"/>
    </row>
    <row r="66" spans="1:18" x14ac:dyDescent="0.25">
      <c r="G66" s="117"/>
      <c r="I66" s="117"/>
      <c r="K66" s="117"/>
      <c r="M66" s="117"/>
      <c r="O66" s="117"/>
      <c r="Q66" s="117"/>
      <c r="R66" s="117"/>
    </row>
    <row r="67" spans="1:18" ht="36" x14ac:dyDescent="0.25">
      <c r="A67" s="139" t="s">
        <v>538</v>
      </c>
      <c r="B67" s="139" t="s">
        <v>539</v>
      </c>
      <c r="C67" s="139" t="s">
        <v>540</v>
      </c>
      <c r="E67" s="85">
        <v>33</v>
      </c>
      <c r="F67" s="85">
        <v>0</v>
      </c>
      <c r="G67" s="110">
        <f>((E67-F67)/E67)*100</f>
        <v>100</v>
      </c>
      <c r="H67" s="85">
        <v>0</v>
      </c>
      <c r="I67" s="110">
        <f>((E67-H67)/E67)*100</f>
        <v>100</v>
      </c>
      <c r="J67" s="85">
        <v>0</v>
      </c>
      <c r="K67" s="110">
        <f>((E67-J67)/E67)*100</f>
        <v>100</v>
      </c>
      <c r="L67" s="85">
        <v>0</v>
      </c>
      <c r="M67" s="110">
        <f>((E67-L67)/E67)*100</f>
        <v>100</v>
      </c>
      <c r="N67" s="85">
        <v>0</v>
      </c>
      <c r="O67" s="110">
        <f>((E67-N67)/E67)*100</f>
        <v>100</v>
      </c>
      <c r="P67" s="85">
        <v>0</v>
      </c>
      <c r="Q67" s="110">
        <f>((E67-P67)/E67)*100</f>
        <v>100</v>
      </c>
      <c r="R67" s="110">
        <f>(G67+I67+K67+M67+O67+Q67)/6</f>
        <v>100</v>
      </c>
    </row>
    <row r="68" spans="1:18" x14ac:dyDescent="0.25">
      <c r="G68" s="117"/>
      <c r="I68" s="117"/>
      <c r="K68" s="117"/>
      <c r="M68" s="117"/>
      <c r="O68" s="117"/>
      <c r="Q68" s="117"/>
      <c r="R68" s="117"/>
    </row>
    <row r="69" spans="1:18" ht="36" x14ac:dyDescent="0.25">
      <c r="A69" s="139" t="s">
        <v>538</v>
      </c>
      <c r="B69" s="139" t="s">
        <v>853</v>
      </c>
      <c r="C69" s="139" t="s">
        <v>854</v>
      </c>
      <c r="E69" s="85">
        <v>29</v>
      </c>
      <c r="F69" s="85">
        <v>0</v>
      </c>
      <c r="G69" s="110">
        <f>((E69-F69)/E69)*100</f>
        <v>100</v>
      </c>
      <c r="H69" s="85">
        <v>0</v>
      </c>
      <c r="I69" s="110">
        <f>((E69-H69)/E69)*100</f>
        <v>100</v>
      </c>
      <c r="J69" s="85">
        <v>1</v>
      </c>
      <c r="K69" s="110">
        <f>((E69-J69)/E69)*100</f>
        <v>96.551724137931032</v>
      </c>
      <c r="L69" s="85">
        <v>1</v>
      </c>
      <c r="M69" s="110">
        <f>((E69-L69)/E69)*100</f>
        <v>96.551724137931032</v>
      </c>
      <c r="N69" s="85">
        <v>1</v>
      </c>
      <c r="O69" s="110">
        <f>((E69-N69)/E69)*100</f>
        <v>96.551724137931032</v>
      </c>
      <c r="P69" s="85">
        <v>0</v>
      </c>
      <c r="Q69" s="110">
        <f>((E69-P69)/E69)*100</f>
        <v>100</v>
      </c>
      <c r="R69" s="110">
        <f>(G69+I69+K69+M69+O69+Q69)/6</f>
        <v>98.275862068965523</v>
      </c>
    </row>
    <row r="70" spans="1:18" x14ac:dyDescent="0.25">
      <c r="G70" s="117"/>
      <c r="I70" s="117"/>
      <c r="K70" s="117"/>
      <c r="M70" s="117"/>
      <c r="O70" s="117"/>
      <c r="Q70" s="117"/>
      <c r="R70" s="117"/>
    </row>
    <row r="71" spans="1:18" ht="36" x14ac:dyDescent="0.25">
      <c r="A71" s="139" t="s">
        <v>538</v>
      </c>
      <c r="B71" s="139" t="s">
        <v>541</v>
      </c>
      <c r="C71" s="139" t="s">
        <v>542</v>
      </c>
      <c r="E71" s="85">
        <v>29</v>
      </c>
      <c r="F71" s="85">
        <v>0</v>
      </c>
      <c r="G71" s="110">
        <f t="shared" si="14"/>
        <v>100</v>
      </c>
      <c r="H71" s="85">
        <v>0</v>
      </c>
      <c r="I71" s="110">
        <f t="shared" si="15"/>
        <v>100</v>
      </c>
      <c r="J71" s="85">
        <v>0</v>
      </c>
      <c r="K71" s="110">
        <f t="shared" si="16"/>
        <v>100</v>
      </c>
      <c r="L71" s="85">
        <v>4</v>
      </c>
      <c r="M71" s="110">
        <f t="shared" si="17"/>
        <v>86.206896551724128</v>
      </c>
      <c r="N71" s="85">
        <v>4</v>
      </c>
      <c r="O71" s="110">
        <f t="shared" si="18"/>
        <v>86.206896551724128</v>
      </c>
      <c r="P71" s="85">
        <v>0</v>
      </c>
      <c r="Q71" s="110">
        <f t="shared" si="19"/>
        <v>100</v>
      </c>
      <c r="R71" s="110">
        <f t="shared" si="20"/>
        <v>95.402298850574709</v>
      </c>
    </row>
    <row r="72" spans="1:18" x14ac:dyDescent="0.25">
      <c r="G72" s="117"/>
      <c r="I72" s="117"/>
      <c r="K72" s="117"/>
      <c r="M72" s="117"/>
      <c r="O72" s="117"/>
      <c r="Q72" s="117"/>
      <c r="R72" s="117"/>
    </row>
    <row r="73" spans="1:18" s="124" customFormat="1" x14ac:dyDescent="0.25">
      <c r="A73" s="143"/>
      <c r="B73" s="143"/>
      <c r="C73" s="143"/>
      <c r="D73" s="144"/>
      <c r="G73" s="125"/>
      <c r="I73" s="125"/>
      <c r="K73" s="125"/>
      <c r="M73" s="125"/>
      <c r="O73" s="125"/>
      <c r="Q73" s="125"/>
      <c r="R73" s="125"/>
    </row>
    <row r="74" spans="1:18" x14ac:dyDescent="0.25">
      <c r="G74" s="117"/>
      <c r="I74" s="117"/>
      <c r="K74" s="117"/>
      <c r="M74" s="117"/>
      <c r="O74" s="117"/>
      <c r="Q74" s="117"/>
      <c r="R74" s="117"/>
    </row>
    <row r="75" spans="1:18" ht="24" x14ac:dyDescent="0.25">
      <c r="A75" s="139" t="s">
        <v>679</v>
      </c>
      <c r="B75" s="139" t="s">
        <v>855</v>
      </c>
      <c r="C75" s="139" t="s">
        <v>856</v>
      </c>
      <c r="E75" s="85">
        <v>79</v>
      </c>
      <c r="F75" s="86" t="s">
        <v>497</v>
      </c>
      <c r="G75" s="86" t="s">
        <v>497</v>
      </c>
      <c r="H75" s="85">
        <v>0</v>
      </c>
      <c r="I75" s="110">
        <f>((E75-H75)/E75)*100</f>
        <v>100</v>
      </c>
      <c r="J75" s="85">
        <v>0</v>
      </c>
      <c r="K75" s="110">
        <f>((E75-J75)/E75)*100</f>
        <v>100</v>
      </c>
      <c r="L75" s="85">
        <v>0</v>
      </c>
      <c r="M75" s="110">
        <f>((E75-L75)/E75)*100</f>
        <v>100</v>
      </c>
      <c r="N75" s="86" t="s">
        <v>497</v>
      </c>
      <c r="O75" s="86" t="s">
        <v>497</v>
      </c>
      <c r="P75" s="86" t="s">
        <v>497</v>
      </c>
      <c r="Q75" s="86" t="s">
        <v>497</v>
      </c>
      <c r="R75" s="129">
        <f>(I75+K75+M75)/3</f>
        <v>100</v>
      </c>
    </row>
    <row r="76" spans="1:18" x14ac:dyDescent="0.25">
      <c r="G76" s="117"/>
      <c r="I76" s="117"/>
      <c r="K76" s="117"/>
      <c r="M76" s="117"/>
      <c r="O76" s="117"/>
      <c r="Q76" s="117"/>
      <c r="R76" s="117"/>
    </row>
    <row r="77" spans="1:18" ht="48" x14ac:dyDescent="0.25">
      <c r="A77" s="139" t="s">
        <v>679</v>
      </c>
      <c r="B77" s="139" t="s">
        <v>857</v>
      </c>
      <c r="C77" s="139" t="s">
        <v>858</v>
      </c>
      <c r="E77" s="85">
        <v>11</v>
      </c>
      <c r="F77" s="85">
        <v>0</v>
      </c>
      <c r="G77" s="110">
        <f t="shared" si="14"/>
        <v>100</v>
      </c>
      <c r="H77" s="85">
        <v>0</v>
      </c>
      <c r="I77" s="110">
        <f t="shared" si="15"/>
        <v>100</v>
      </c>
      <c r="J77" s="85">
        <v>0</v>
      </c>
      <c r="K77" s="110">
        <f t="shared" si="16"/>
        <v>100</v>
      </c>
      <c r="L77" s="86" t="s">
        <v>497</v>
      </c>
      <c r="M77" s="86" t="s">
        <v>497</v>
      </c>
      <c r="N77" s="86" t="s">
        <v>497</v>
      </c>
      <c r="O77" s="86" t="s">
        <v>497</v>
      </c>
      <c r="P77" s="85">
        <v>0</v>
      </c>
      <c r="Q77" s="110">
        <f t="shared" si="19"/>
        <v>100</v>
      </c>
      <c r="R77" s="129">
        <f>(G77+I77+K77+Q77)/4</f>
        <v>100</v>
      </c>
    </row>
    <row r="78" spans="1:18" x14ac:dyDescent="0.25">
      <c r="G78" s="117"/>
      <c r="I78" s="117"/>
      <c r="K78" s="117"/>
      <c r="M78" s="117"/>
      <c r="O78" s="117"/>
      <c r="Q78" s="117"/>
      <c r="R78" s="117"/>
    </row>
    <row r="79" spans="1:18" s="124" customFormat="1" x14ac:dyDescent="0.25">
      <c r="A79" s="143"/>
      <c r="B79" s="143"/>
      <c r="C79" s="143"/>
      <c r="D79" s="144"/>
      <c r="G79" s="125"/>
      <c r="I79" s="125"/>
      <c r="K79" s="125"/>
      <c r="M79" s="125"/>
      <c r="O79" s="125"/>
      <c r="Q79" s="125"/>
      <c r="R79" s="125"/>
    </row>
    <row r="80" spans="1:18" x14ac:dyDescent="0.25">
      <c r="G80" s="117"/>
      <c r="I80" s="117"/>
      <c r="K80" s="117"/>
      <c r="M80" s="117"/>
      <c r="O80" s="117"/>
      <c r="Q80" s="117"/>
      <c r="R80" s="117"/>
    </row>
    <row r="81" spans="1:18" ht="36" x14ac:dyDescent="0.25">
      <c r="A81" s="139" t="s">
        <v>543</v>
      </c>
      <c r="B81" s="139" t="s">
        <v>804</v>
      </c>
      <c r="C81" s="139" t="s">
        <v>805</v>
      </c>
      <c r="E81" s="85">
        <v>43</v>
      </c>
      <c r="F81" s="85">
        <v>0</v>
      </c>
      <c r="G81" s="110">
        <f>((E81-F81)/E81)*100</f>
        <v>100</v>
      </c>
      <c r="H81" s="85">
        <v>0</v>
      </c>
      <c r="I81" s="110">
        <f>((E81-H81)/E81)*100</f>
        <v>100</v>
      </c>
      <c r="J81" s="85">
        <v>0</v>
      </c>
      <c r="K81" s="110">
        <f>((E81-J81)/E81)*100</f>
        <v>100</v>
      </c>
      <c r="L81" s="85">
        <v>0</v>
      </c>
      <c r="M81" s="110">
        <f>((E81-L81)/E81)*100</f>
        <v>100</v>
      </c>
      <c r="N81" s="85">
        <v>0</v>
      </c>
      <c r="O81" s="110">
        <f>((E81-N81)/E81)*100</f>
        <v>100</v>
      </c>
      <c r="P81" s="85">
        <v>0</v>
      </c>
      <c r="Q81" s="110">
        <f>((E81-P81)/E81)*100</f>
        <v>100</v>
      </c>
      <c r="R81" s="110">
        <f>(G81+I81+K81+M81+O81+Q81)/6</f>
        <v>100</v>
      </c>
    </row>
    <row r="82" spans="1:18" x14ac:dyDescent="0.25">
      <c r="G82" s="117"/>
      <c r="I82" s="117"/>
      <c r="K82" s="117"/>
      <c r="M82" s="117"/>
      <c r="O82" s="117"/>
      <c r="Q82" s="117"/>
      <c r="R82" s="117"/>
    </row>
    <row r="83" spans="1:18" ht="24" x14ac:dyDescent="0.25">
      <c r="A83" s="139" t="s">
        <v>543</v>
      </c>
      <c r="B83" s="139" t="s">
        <v>544</v>
      </c>
      <c r="C83" s="139" t="s">
        <v>545</v>
      </c>
      <c r="D83" s="142" t="s">
        <v>546</v>
      </c>
      <c r="E83" s="1">
        <v>25</v>
      </c>
      <c r="F83" s="1">
        <v>0</v>
      </c>
      <c r="G83" s="117">
        <f t="shared" si="14"/>
        <v>100</v>
      </c>
      <c r="H83" s="1">
        <v>0</v>
      </c>
      <c r="I83" s="117">
        <f t="shared" si="15"/>
        <v>100</v>
      </c>
      <c r="J83" s="1">
        <v>0</v>
      </c>
      <c r="K83" s="117">
        <f t="shared" si="16"/>
        <v>100</v>
      </c>
      <c r="L83" s="1">
        <v>0</v>
      </c>
      <c r="M83" s="117">
        <f t="shared" si="17"/>
        <v>100</v>
      </c>
      <c r="N83" s="1">
        <v>0</v>
      </c>
      <c r="O83" s="117">
        <f t="shared" si="18"/>
        <v>100</v>
      </c>
      <c r="P83" s="1">
        <v>0</v>
      </c>
      <c r="Q83" s="117">
        <f t="shared" si="19"/>
        <v>100</v>
      </c>
      <c r="R83" s="117">
        <f t="shared" si="20"/>
        <v>100</v>
      </c>
    </row>
    <row r="84" spans="1:18" ht="36" x14ac:dyDescent="0.25">
      <c r="A84" s="139" t="s">
        <v>543</v>
      </c>
      <c r="B84" s="139" t="s">
        <v>544</v>
      </c>
      <c r="C84" s="139" t="s">
        <v>545</v>
      </c>
      <c r="D84" s="142" t="s">
        <v>547</v>
      </c>
      <c r="E84" s="1">
        <v>1668</v>
      </c>
      <c r="F84" s="1">
        <v>0</v>
      </c>
      <c r="G84" s="117">
        <f t="shared" si="14"/>
        <v>100</v>
      </c>
      <c r="H84" s="1">
        <v>0</v>
      </c>
      <c r="I84" s="117">
        <f t="shared" si="15"/>
        <v>100</v>
      </c>
      <c r="J84" s="1">
        <v>0</v>
      </c>
      <c r="K84" s="117">
        <f t="shared" si="16"/>
        <v>100</v>
      </c>
      <c r="L84" s="1">
        <v>0</v>
      </c>
      <c r="M84" s="117">
        <f t="shared" si="17"/>
        <v>100</v>
      </c>
      <c r="N84" s="1">
        <v>0</v>
      </c>
      <c r="O84" s="117">
        <f t="shared" si="18"/>
        <v>100</v>
      </c>
      <c r="P84" s="1">
        <v>0</v>
      </c>
      <c r="Q84" s="117">
        <f t="shared" si="19"/>
        <v>100</v>
      </c>
      <c r="R84" s="117">
        <f t="shared" si="20"/>
        <v>100</v>
      </c>
    </row>
    <row r="85" spans="1:18" ht="36" x14ac:dyDescent="0.25">
      <c r="A85" s="139" t="s">
        <v>543</v>
      </c>
      <c r="B85" s="139" t="s">
        <v>544</v>
      </c>
      <c r="C85" s="139" t="s">
        <v>545</v>
      </c>
      <c r="D85" s="142" t="s">
        <v>548</v>
      </c>
      <c r="E85" s="1">
        <v>135</v>
      </c>
      <c r="F85" s="1">
        <v>0</v>
      </c>
      <c r="G85" s="117">
        <f t="shared" si="14"/>
        <v>100</v>
      </c>
      <c r="H85" s="1">
        <v>0</v>
      </c>
      <c r="I85" s="117">
        <f t="shared" si="15"/>
        <v>100</v>
      </c>
      <c r="J85" s="1">
        <v>0</v>
      </c>
      <c r="K85" s="117">
        <f t="shared" si="16"/>
        <v>100</v>
      </c>
      <c r="L85" s="1">
        <v>0</v>
      </c>
      <c r="M85" s="117">
        <f t="shared" si="17"/>
        <v>100</v>
      </c>
      <c r="N85" s="1">
        <v>0</v>
      </c>
      <c r="O85" s="117">
        <f t="shared" si="18"/>
        <v>100</v>
      </c>
      <c r="P85" s="1">
        <v>0</v>
      </c>
      <c r="Q85" s="117">
        <f t="shared" si="19"/>
        <v>100</v>
      </c>
      <c r="R85" s="117">
        <f t="shared" si="20"/>
        <v>100</v>
      </c>
    </row>
    <row r="86" spans="1:18" ht="24" x14ac:dyDescent="0.25">
      <c r="A86" s="139" t="s">
        <v>543</v>
      </c>
      <c r="B86" s="139" t="s">
        <v>544</v>
      </c>
      <c r="C86" s="139" t="s">
        <v>545</v>
      </c>
      <c r="D86" s="142" t="s">
        <v>549</v>
      </c>
      <c r="E86" s="1">
        <v>1856</v>
      </c>
      <c r="F86" s="1">
        <v>0</v>
      </c>
      <c r="G86" s="117">
        <f t="shared" si="14"/>
        <v>100</v>
      </c>
      <c r="H86" s="1">
        <v>0</v>
      </c>
      <c r="I86" s="117">
        <f t="shared" si="15"/>
        <v>100</v>
      </c>
      <c r="J86" s="1">
        <v>0</v>
      </c>
      <c r="K86" s="117">
        <f t="shared" si="16"/>
        <v>100</v>
      </c>
      <c r="L86" s="1">
        <v>0</v>
      </c>
      <c r="M86" s="117">
        <f t="shared" si="17"/>
        <v>100</v>
      </c>
      <c r="N86" s="1">
        <v>0</v>
      </c>
      <c r="O86" s="117">
        <f t="shared" si="18"/>
        <v>100</v>
      </c>
      <c r="P86" s="1">
        <v>0</v>
      </c>
      <c r="Q86" s="117">
        <f t="shared" si="19"/>
        <v>100</v>
      </c>
      <c r="R86" s="117">
        <f t="shared" si="20"/>
        <v>100</v>
      </c>
    </row>
    <row r="87" spans="1:18" ht="24" x14ac:dyDescent="0.25">
      <c r="A87" s="139" t="s">
        <v>543</v>
      </c>
      <c r="B87" s="139" t="s">
        <v>544</v>
      </c>
      <c r="C87" s="139" t="s">
        <v>545</v>
      </c>
      <c r="D87" s="142" t="s">
        <v>550</v>
      </c>
      <c r="E87" s="1">
        <v>64</v>
      </c>
      <c r="F87" s="1">
        <v>0</v>
      </c>
      <c r="G87" s="117">
        <f t="shared" si="14"/>
        <v>100</v>
      </c>
      <c r="H87" s="1">
        <v>0</v>
      </c>
      <c r="I87" s="117">
        <f t="shared" si="15"/>
        <v>100</v>
      </c>
      <c r="J87" s="1">
        <v>0</v>
      </c>
      <c r="K87" s="117">
        <f t="shared" si="16"/>
        <v>100</v>
      </c>
      <c r="L87" s="1">
        <v>0</v>
      </c>
      <c r="M87" s="117">
        <f t="shared" si="17"/>
        <v>100</v>
      </c>
      <c r="N87" s="1">
        <v>0</v>
      </c>
      <c r="O87" s="117">
        <f t="shared" si="18"/>
        <v>100</v>
      </c>
      <c r="P87" s="1">
        <v>0</v>
      </c>
      <c r="Q87" s="117">
        <f t="shared" si="19"/>
        <v>100</v>
      </c>
      <c r="R87" s="117">
        <f t="shared" si="20"/>
        <v>100</v>
      </c>
    </row>
    <row r="88" spans="1:18" ht="24" x14ac:dyDescent="0.25">
      <c r="A88" s="139" t="s">
        <v>543</v>
      </c>
      <c r="B88" s="139" t="s">
        <v>544</v>
      </c>
      <c r="C88" s="139" t="s">
        <v>545</v>
      </c>
      <c r="D88" s="142" t="s">
        <v>551</v>
      </c>
      <c r="E88" s="1">
        <v>18</v>
      </c>
      <c r="F88" s="1">
        <v>0</v>
      </c>
      <c r="G88" s="117">
        <f t="shared" si="14"/>
        <v>100</v>
      </c>
      <c r="H88" s="1">
        <v>0</v>
      </c>
      <c r="I88" s="117">
        <f t="shared" si="15"/>
        <v>100</v>
      </c>
      <c r="J88" s="1">
        <v>0</v>
      </c>
      <c r="K88" s="117">
        <f t="shared" si="16"/>
        <v>100</v>
      </c>
      <c r="L88" s="1">
        <v>0</v>
      </c>
      <c r="M88" s="117">
        <f t="shared" si="17"/>
        <v>100</v>
      </c>
      <c r="N88" s="1">
        <v>0</v>
      </c>
      <c r="O88" s="117">
        <f t="shared" si="18"/>
        <v>100</v>
      </c>
      <c r="P88" s="1">
        <v>0</v>
      </c>
      <c r="Q88" s="117">
        <f t="shared" si="19"/>
        <v>100</v>
      </c>
      <c r="R88" s="117">
        <f t="shared" si="20"/>
        <v>100</v>
      </c>
    </row>
    <row r="89" spans="1:18" x14ac:dyDescent="0.25">
      <c r="G89" s="110">
        <f>(G83+G84+G85+G86+G87+G88)/6</f>
        <v>100</v>
      </c>
      <c r="H89" s="110"/>
      <c r="I89" s="110">
        <f t="shared" ref="I89:R89" si="24">(I83+I84+I85+I86+I87+I88)/6</f>
        <v>100</v>
      </c>
      <c r="J89" s="110"/>
      <c r="K89" s="110">
        <f t="shared" si="24"/>
        <v>100</v>
      </c>
      <c r="L89" s="110"/>
      <c r="M89" s="110">
        <f t="shared" si="24"/>
        <v>100</v>
      </c>
      <c r="N89" s="110"/>
      <c r="O89" s="110">
        <f t="shared" si="24"/>
        <v>100</v>
      </c>
      <c r="P89" s="110"/>
      <c r="Q89" s="110">
        <f t="shared" si="24"/>
        <v>100</v>
      </c>
      <c r="R89" s="110">
        <f t="shared" si="24"/>
        <v>100</v>
      </c>
    </row>
    <row r="90" spans="1:18" x14ac:dyDescent="0.25">
      <c r="G90" s="117"/>
      <c r="I90" s="117"/>
      <c r="K90" s="117"/>
      <c r="M90" s="117"/>
      <c r="O90" s="117"/>
      <c r="Q90" s="117"/>
      <c r="R90" s="117"/>
    </row>
    <row r="91" spans="1:18" s="124" customFormat="1" x14ac:dyDescent="0.25">
      <c r="A91" s="143"/>
      <c r="B91" s="143"/>
      <c r="C91" s="143"/>
      <c r="D91" s="144"/>
      <c r="G91" s="125"/>
      <c r="I91" s="125"/>
      <c r="K91" s="125"/>
      <c r="M91" s="125"/>
      <c r="O91" s="125"/>
      <c r="Q91" s="125"/>
      <c r="R91" s="125"/>
    </row>
    <row r="92" spans="1:18" x14ac:dyDescent="0.25">
      <c r="G92" s="117"/>
      <c r="I92" s="117"/>
      <c r="K92" s="117"/>
      <c r="M92" s="117"/>
      <c r="O92" s="117"/>
      <c r="Q92" s="117"/>
      <c r="R92" s="117"/>
    </row>
    <row r="93" spans="1:18" ht="48" x14ac:dyDescent="0.25">
      <c r="A93" s="139" t="s">
        <v>555</v>
      </c>
      <c r="B93" s="139" t="s">
        <v>859</v>
      </c>
      <c r="C93" s="139" t="s">
        <v>860</v>
      </c>
      <c r="D93" s="142" t="s">
        <v>861</v>
      </c>
      <c r="E93" s="85">
        <v>1127</v>
      </c>
      <c r="F93" s="85">
        <v>1100</v>
      </c>
      <c r="G93" s="110">
        <f>((E93-F93)/E93)*100</f>
        <v>2.3957409050576755</v>
      </c>
      <c r="H93" s="85">
        <v>0</v>
      </c>
      <c r="I93" s="110">
        <f>((E93-H93)/E93)*100</f>
        <v>100</v>
      </c>
      <c r="J93" s="85">
        <v>0</v>
      </c>
      <c r="K93" s="110">
        <f>((E93-J93)/E93)*100</f>
        <v>100</v>
      </c>
      <c r="L93" s="85">
        <v>0</v>
      </c>
      <c r="M93" s="110">
        <f>((E93-L93)/E93)*100</f>
        <v>100</v>
      </c>
      <c r="N93" s="85">
        <v>0</v>
      </c>
      <c r="O93" s="110">
        <f>((E93-N93)/E93)*100</f>
        <v>100</v>
      </c>
      <c r="P93" s="85">
        <v>1025</v>
      </c>
      <c r="Q93" s="110">
        <f>((E93-P93)/E93)*100</f>
        <v>9.0505767524401062</v>
      </c>
      <c r="R93" s="130">
        <f>(G93+I93+K93+M93+O93+Q93)/6</f>
        <v>68.574386276249626</v>
      </c>
    </row>
    <row r="94" spans="1:18" x14ac:dyDescent="0.25">
      <c r="G94" s="117"/>
      <c r="I94" s="117"/>
      <c r="K94" s="117"/>
      <c r="M94" s="117"/>
      <c r="O94" s="117"/>
      <c r="Q94" s="117"/>
      <c r="R94" s="117"/>
    </row>
    <row r="95" spans="1:18" ht="36" x14ac:dyDescent="0.25">
      <c r="A95" s="139" t="s">
        <v>555</v>
      </c>
      <c r="B95" s="139" t="s">
        <v>556</v>
      </c>
      <c r="C95" s="139" t="s">
        <v>557</v>
      </c>
      <c r="E95" s="85">
        <v>1490</v>
      </c>
      <c r="F95" s="85">
        <v>0</v>
      </c>
      <c r="G95" s="110">
        <f>((E95-F95)/E95)*100</f>
        <v>100</v>
      </c>
      <c r="H95" s="85">
        <v>0</v>
      </c>
      <c r="I95" s="110">
        <f>((E95-H95)/E95)*100</f>
        <v>100</v>
      </c>
      <c r="J95" s="85">
        <v>0</v>
      </c>
      <c r="K95" s="110">
        <f>((E95-J95)/E95)*100</f>
        <v>100</v>
      </c>
      <c r="L95" s="85">
        <v>0</v>
      </c>
      <c r="M95" s="110">
        <f>((E95-L95)/E95)*100</f>
        <v>100</v>
      </c>
      <c r="N95" s="85">
        <v>0</v>
      </c>
      <c r="O95" s="110">
        <f>((E95-N95)/E95)*100</f>
        <v>100</v>
      </c>
      <c r="P95" s="85">
        <v>1490</v>
      </c>
      <c r="Q95" s="110">
        <f>((E95-P95)/E95)*100</f>
        <v>0</v>
      </c>
      <c r="R95" s="110">
        <f>(G95+I95+K95+M95+O95+Q95)/6</f>
        <v>83.333333333333329</v>
      </c>
    </row>
    <row r="96" spans="1:18" x14ac:dyDescent="0.25">
      <c r="G96" s="117"/>
      <c r="I96" s="117"/>
      <c r="K96" s="117"/>
      <c r="M96" s="117"/>
      <c r="O96" s="117"/>
      <c r="Q96" s="117"/>
      <c r="R96" s="117"/>
    </row>
    <row r="97" spans="1:18" ht="36" x14ac:dyDescent="0.25">
      <c r="A97" s="139" t="s">
        <v>555</v>
      </c>
      <c r="B97" s="139" t="s">
        <v>862</v>
      </c>
      <c r="C97" s="139" t="s">
        <v>863</v>
      </c>
      <c r="E97" s="85">
        <v>26801</v>
      </c>
      <c r="F97" s="86" t="s">
        <v>497</v>
      </c>
      <c r="G97" s="129" t="s">
        <v>497</v>
      </c>
      <c r="H97" s="85">
        <v>0</v>
      </c>
      <c r="I97" s="110">
        <f t="shared" si="15"/>
        <v>100</v>
      </c>
      <c r="J97" s="85">
        <v>0</v>
      </c>
      <c r="K97" s="110">
        <f t="shared" si="16"/>
        <v>100</v>
      </c>
      <c r="L97" s="85">
        <v>0</v>
      </c>
      <c r="M97" s="110">
        <f t="shared" si="17"/>
        <v>100</v>
      </c>
      <c r="N97" s="85">
        <v>0</v>
      </c>
      <c r="O97" s="110">
        <f t="shared" si="18"/>
        <v>100</v>
      </c>
      <c r="P97" s="85">
        <v>14</v>
      </c>
      <c r="Q97" s="110">
        <f t="shared" si="19"/>
        <v>99.947763143166299</v>
      </c>
      <c r="R97" s="110">
        <f>(I97+K97+M97+O97+Q97)/5</f>
        <v>99.989552628633263</v>
      </c>
    </row>
    <row r="98" spans="1:18" x14ac:dyDescent="0.25">
      <c r="G98" s="117"/>
      <c r="I98" s="117"/>
      <c r="K98" s="117"/>
      <c r="M98" s="117"/>
      <c r="O98" s="117"/>
      <c r="Q98" s="117"/>
      <c r="R98" s="117"/>
    </row>
    <row r="99" spans="1:18" s="124" customFormat="1" x14ac:dyDescent="0.25">
      <c r="A99" s="143"/>
      <c r="B99" s="143"/>
      <c r="C99" s="143"/>
      <c r="D99" s="144"/>
      <c r="G99" s="125"/>
      <c r="I99" s="125"/>
      <c r="K99" s="125"/>
      <c r="M99" s="125"/>
      <c r="O99" s="125"/>
      <c r="Q99" s="125"/>
      <c r="R99" s="125"/>
    </row>
    <row r="100" spans="1:18" x14ac:dyDescent="0.25">
      <c r="G100" s="117"/>
      <c r="I100" s="117"/>
      <c r="K100" s="117"/>
      <c r="M100" s="117"/>
      <c r="O100" s="117"/>
      <c r="Q100" s="117"/>
      <c r="R100" s="117"/>
    </row>
    <row r="101" spans="1:18" ht="36" x14ac:dyDescent="0.25">
      <c r="A101" s="139" t="s">
        <v>864</v>
      </c>
      <c r="B101" s="139" t="s">
        <v>865</v>
      </c>
      <c r="C101" s="139" t="s">
        <v>866</v>
      </c>
      <c r="D101" s="142" t="s">
        <v>867</v>
      </c>
      <c r="E101" s="1">
        <v>22</v>
      </c>
      <c r="F101" s="1">
        <v>0</v>
      </c>
      <c r="G101" s="117">
        <f t="shared" si="14"/>
        <v>100</v>
      </c>
      <c r="H101" s="1">
        <v>0</v>
      </c>
      <c r="I101" s="117">
        <f t="shared" si="15"/>
        <v>100</v>
      </c>
      <c r="J101" s="1">
        <v>0</v>
      </c>
      <c r="K101" s="117">
        <f t="shared" si="16"/>
        <v>100</v>
      </c>
      <c r="L101" s="1">
        <v>0</v>
      </c>
      <c r="M101" s="117">
        <f t="shared" si="17"/>
        <v>100</v>
      </c>
      <c r="N101" s="1">
        <v>3</v>
      </c>
      <c r="O101" s="117">
        <f t="shared" si="18"/>
        <v>86.36363636363636</v>
      </c>
      <c r="P101" s="1">
        <v>0</v>
      </c>
      <c r="Q101" s="117">
        <f t="shared" si="19"/>
        <v>100</v>
      </c>
      <c r="R101" s="117">
        <f t="shared" si="20"/>
        <v>97.727272727272734</v>
      </c>
    </row>
    <row r="102" spans="1:18" ht="36" x14ac:dyDescent="0.25">
      <c r="A102" s="139" t="s">
        <v>864</v>
      </c>
      <c r="B102" s="139" t="s">
        <v>865</v>
      </c>
      <c r="C102" s="139" t="s">
        <v>866</v>
      </c>
      <c r="D102" s="142" t="s">
        <v>868</v>
      </c>
      <c r="E102" s="1">
        <v>97</v>
      </c>
      <c r="F102" s="1">
        <v>0</v>
      </c>
      <c r="G102" s="117">
        <f t="shared" si="14"/>
        <v>100</v>
      </c>
      <c r="H102" s="1">
        <v>0</v>
      </c>
      <c r="I102" s="117">
        <f t="shared" si="15"/>
        <v>100</v>
      </c>
      <c r="J102" s="1">
        <v>0</v>
      </c>
      <c r="K102" s="117">
        <f t="shared" si="16"/>
        <v>100</v>
      </c>
      <c r="L102" s="1">
        <v>0</v>
      </c>
      <c r="M102" s="117">
        <f t="shared" si="17"/>
        <v>100</v>
      </c>
      <c r="N102" s="1">
        <v>3</v>
      </c>
      <c r="O102" s="117">
        <f t="shared" si="18"/>
        <v>96.907216494845358</v>
      </c>
      <c r="P102" s="1">
        <v>0</v>
      </c>
      <c r="Q102" s="117">
        <f t="shared" si="19"/>
        <v>100</v>
      </c>
      <c r="R102" s="117">
        <f t="shared" si="20"/>
        <v>99.484536082474222</v>
      </c>
    </row>
    <row r="103" spans="1:18" x14ac:dyDescent="0.25">
      <c r="G103" s="110">
        <f>(G101+G102)/2</f>
        <v>100</v>
      </c>
      <c r="H103" s="110"/>
      <c r="I103" s="110">
        <f t="shared" ref="I103:R103" si="25">(I101+I102)/2</f>
        <v>100</v>
      </c>
      <c r="J103" s="110"/>
      <c r="K103" s="110">
        <f t="shared" si="25"/>
        <v>100</v>
      </c>
      <c r="L103" s="110"/>
      <c r="M103" s="110">
        <f t="shared" si="25"/>
        <v>100</v>
      </c>
      <c r="N103" s="110"/>
      <c r="O103" s="110">
        <f t="shared" si="25"/>
        <v>91.635426429240852</v>
      </c>
      <c r="P103" s="110"/>
      <c r="Q103" s="110">
        <f t="shared" si="25"/>
        <v>100</v>
      </c>
      <c r="R103" s="110">
        <f t="shared" si="25"/>
        <v>98.605904404873485</v>
      </c>
    </row>
    <row r="104" spans="1:18" x14ac:dyDescent="0.25">
      <c r="G104" s="117"/>
      <c r="I104" s="117"/>
      <c r="K104" s="117"/>
      <c r="M104" s="117"/>
      <c r="O104" s="117"/>
      <c r="Q104" s="117"/>
      <c r="R104" s="117"/>
    </row>
    <row r="105" spans="1:18" s="124" customFormat="1" x14ac:dyDescent="0.25">
      <c r="A105" s="143"/>
      <c r="B105" s="143"/>
      <c r="C105" s="143"/>
      <c r="D105" s="144"/>
      <c r="G105" s="125"/>
      <c r="I105" s="125"/>
      <c r="K105" s="125"/>
      <c r="M105" s="125"/>
      <c r="O105" s="125"/>
      <c r="Q105" s="125"/>
      <c r="R105" s="125"/>
    </row>
    <row r="106" spans="1:18" x14ac:dyDescent="0.25">
      <c r="G106" s="117"/>
      <c r="I106" s="117"/>
      <c r="K106" s="117"/>
      <c r="M106" s="117"/>
      <c r="O106" s="117"/>
      <c r="Q106" s="117"/>
      <c r="R106" s="117"/>
    </row>
    <row r="107" spans="1:18" ht="36" x14ac:dyDescent="0.25">
      <c r="A107" s="139" t="s">
        <v>558</v>
      </c>
      <c r="B107" s="139" t="s">
        <v>559</v>
      </c>
      <c r="C107" s="139" t="s">
        <v>560</v>
      </c>
      <c r="E107" s="85">
        <v>1</v>
      </c>
      <c r="F107" s="85">
        <v>0</v>
      </c>
      <c r="G107" s="110">
        <f>((E107-F107)/E107)*100</f>
        <v>100</v>
      </c>
      <c r="H107" s="85">
        <v>0</v>
      </c>
      <c r="I107" s="110">
        <f>((E107-H107)/E107)*100</f>
        <v>100</v>
      </c>
      <c r="J107" s="85">
        <v>0</v>
      </c>
      <c r="K107" s="110">
        <f>((E107-J107)/E107)*100</f>
        <v>100</v>
      </c>
      <c r="L107" s="85">
        <v>0</v>
      </c>
      <c r="M107" s="110">
        <f>((E107-L107)/E107)*100</f>
        <v>100</v>
      </c>
      <c r="N107" s="85">
        <v>0</v>
      </c>
      <c r="O107" s="110">
        <f>((E107-N107)/E107)*100</f>
        <v>100</v>
      </c>
      <c r="P107" s="85">
        <v>0</v>
      </c>
      <c r="Q107" s="110">
        <f>((E107-P107)/E107)*100</f>
        <v>100</v>
      </c>
      <c r="R107" s="110">
        <f>(G107+I107+K107+M107+O107+Q107)/6</f>
        <v>100</v>
      </c>
    </row>
    <row r="108" spans="1:18" x14ac:dyDescent="0.25">
      <c r="G108" s="117"/>
      <c r="I108" s="117"/>
      <c r="K108" s="117"/>
      <c r="M108" s="117"/>
      <c r="O108" s="117"/>
      <c r="Q108" s="117"/>
      <c r="R108" s="117"/>
    </row>
    <row r="109" spans="1:18" ht="36" x14ac:dyDescent="0.25">
      <c r="A109" s="139" t="s">
        <v>558</v>
      </c>
      <c r="B109" s="139" t="s">
        <v>561</v>
      </c>
      <c r="C109" s="139" t="s">
        <v>562</v>
      </c>
      <c r="E109" s="85">
        <v>699</v>
      </c>
      <c r="F109" s="85">
        <v>0</v>
      </c>
      <c r="G109" s="110">
        <f>((E109-F109)/E109)*100</f>
        <v>100</v>
      </c>
      <c r="H109" s="85">
        <v>0</v>
      </c>
      <c r="I109" s="110">
        <f>((E109-H109)/E109)*100</f>
        <v>100</v>
      </c>
      <c r="J109" s="85">
        <v>2</v>
      </c>
      <c r="K109" s="110">
        <f>((E109-J109)/E109)*100</f>
        <v>99.713876967095842</v>
      </c>
      <c r="L109" s="85">
        <v>2</v>
      </c>
      <c r="M109" s="110">
        <f>((E109-L109)/E109)*100</f>
        <v>99.713876967095842</v>
      </c>
      <c r="N109" s="85">
        <v>699</v>
      </c>
      <c r="O109" s="110">
        <f>((E109-N109)/E109)*100</f>
        <v>0</v>
      </c>
      <c r="P109" s="85">
        <v>0</v>
      </c>
      <c r="Q109" s="110">
        <f>((E109-P109)/E109)*100</f>
        <v>100</v>
      </c>
      <c r="R109" s="110">
        <f>(G109+I109+K109+M109+O109+Q109)/6</f>
        <v>83.237958989031952</v>
      </c>
    </row>
    <row r="110" spans="1:18" x14ac:dyDescent="0.25">
      <c r="G110" s="117"/>
      <c r="I110" s="117"/>
      <c r="K110" s="117"/>
      <c r="M110" s="117"/>
      <c r="O110" s="117"/>
      <c r="Q110" s="117"/>
      <c r="R110" s="117"/>
    </row>
    <row r="111" spans="1:18" ht="24" x14ac:dyDescent="0.25">
      <c r="A111" s="139" t="s">
        <v>558</v>
      </c>
      <c r="B111" s="139" t="s">
        <v>561</v>
      </c>
      <c r="C111" s="139" t="s">
        <v>563</v>
      </c>
      <c r="D111" s="142" t="s">
        <v>564</v>
      </c>
      <c r="E111" s="1">
        <v>68</v>
      </c>
      <c r="F111" s="1">
        <v>0</v>
      </c>
      <c r="G111" s="117">
        <f>((E111-F111)/E111)*100</f>
        <v>100</v>
      </c>
      <c r="H111" s="1">
        <v>0</v>
      </c>
      <c r="I111" s="117">
        <f>((E111-H111)/E111)*100</f>
        <v>100</v>
      </c>
      <c r="J111" s="1">
        <v>1</v>
      </c>
      <c r="K111" s="117">
        <f>((E111-J111)/E111)*100</f>
        <v>98.529411764705884</v>
      </c>
      <c r="L111" s="1">
        <v>1</v>
      </c>
      <c r="M111" s="117">
        <f>((E111-L111)/E111)*100</f>
        <v>98.529411764705884</v>
      </c>
      <c r="N111" s="1">
        <v>68</v>
      </c>
      <c r="O111" s="117">
        <f>((E111-N111)/E111)*100</f>
        <v>0</v>
      </c>
      <c r="P111" s="1">
        <v>0</v>
      </c>
      <c r="Q111" s="117">
        <f>((E111-P111)/E111)*100</f>
        <v>100</v>
      </c>
      <c r="R111" s="117">
        <f>(G111+I111+K111+M111+O111+Q111)/6</f>
        <v>82.843137254901947</v>
      </c>
    </row>
    <row r="112" spans="1:18" ht="36" x14ac:dyDescent="0.25">
      <c r="A112" s="139" t="s">
        <v>558</v>
      </c>
      <c r="B112" s="139" t="s">
        <v>561</v>
      </c>
      <c r="C112" s="139" t="s">
        <v>563</v>
      </c>
      <c r="D112" s="142" t="s">
        <v>565</v>
      </c>
      <c r="E112" s="1">
        <v>31</v>
      </c>
      <c r="F112" s="1">
        <v>0</v>
      </c>
      <c r="G112" s="117">
        <f>((E112-F112)/E112)*100</f>
        <v>100</v>
      </c>
      <c r="H112" s="1">
        <v>0</v>
      </c>
      <c r="I112" s="117">
        <f>((E112-H112)/E112)*100</f>
        <v>100</v>
      </c>
      <c r="J112" s="1">
        <v>0</v>
      </c>
      <c r="K112" s="117">
        <f>((E112-J112)/E112)*100</f>
        <v>100</v>
      </c>
      <c r="L112" s="1">
        <v>0</v>
      </c>
      <c r="M112" s="117">
        <f>((E112-L112)/E112)*100</f>
        <v>100</v>
      </c>
      <c r="N112" s="1">
        <v>31</v>
      </c>
      <c r="O112" s="117">
        <f>((E112-N112)/E112)*100</f>
        <v>0</v>
      </c>
      <c r="P112" s="1">
        <v>0</v>
      </c>
      <c r="Q112" s="117">
        <f>((E112-P112)/E112)*100</f>
        <v>100</v>
      </c>
      <c r="R112" s="117">
        <f>(G112+I112+K112+M112+O112+Q112)/6</f>
        <v>83.333333333333329</v>
      </c>
    </row>
    <row r="113" spans="1:18" x14ac:dyDescent="0.25">
      <c r="G113" s="110">
        <f>(G111+G112)/2</f>
        <v>100</v>
      </c>
      <c r="H113" s="110"/>
      <c r="I113" s="110">
        <f t="shared" ref="I113:R113" si="26">(I111+I112)/2</f>
        <v>100</v>
      </c>
      <c r="J113" s="110"/>
      <c r="K113" s="110">
        <f t="shared" si="26"/>
        <v>99.264705882352942</v>
      </c>
      <c r="L113" s="110"/>
      <c r="M113" s="110">
        <f t="shared" si="26"/>
        <v>99.264705882352942</v>
      </c>
      <c r="N113" s="110"/>
      <c r="O113" s="110">
        <f t="shared" si="26"/>
        <v>0</v>
      </c>
      <c r="P113" s="110"/>
      <c r="Q113" s="110">
        <f t="shared" si="26"/>
        <v>100</v>
      </c>
      <c r="R113" s="110">
        <f t="shared" si="26"/>
        <v>83.088235294117638</v>
      </c>
    </row>
    <row r="114" spans="1:18" x14ac:dyDescent="0.25">
      <c r="G114" s="117"/>
      <c r="I114" s="117"/>
      <c r="K114" s="117"/>
      <c r="M114" s="117"/>
      <c r="O114" s="117"/>
      <c r="Q114" s="117"/>
      <c r="R114" s="117"/>
    </row>
    <row r="115" spans="1:18" ht="36" x14ac:dyDescent="0.25">
      <c r="A115" s="139" t="s">
        <v>558</v>
      </c>
      <c r="B115" s="139" t="s">
        <v>561</v>
      </c>
      <c r="C115" s="139" t="s">
        <v>566</v>
      </c>
      <c r="E115" s="85">
        <v>1168</v>
      </c>
      <c r="F115" s="85">
        <v>0</v>
      </c>
      <c r="G115" s="110">
        <f t="shared" si="14"/>
        <v>100</v>
      </c>
      <c r="H115" s="85">
        <v>0</v>
      </c>
      <c r="I115" s="110">
        <f t="shared" si="15"/>
        <v>100</v>
      </c>
      <c r="J115" s="85">
        <v>1</v>
      </c>
      <c r="K115" s="110">
        <f t="shared" si="16"/>
        <v>99.914383561643831</v>
      </c>
      <c r="L115" s="85">
        <v>45</v>
      </c>
      <c r="M115" s="110">
        <f t="shared" si="17"/>
        <v>96.147260273972606</v>
      </c>
      <c r="N115" s="85">
        <v>1168</v>
      </c>
      <c r="O115" s="110">
        <f t="shared" si="18"/>
        <v>0</v>
      </c>
      <c r="P115" s="85">
        <v>0</v>
      </c>
      <c r="Q115" s="110">
        <f t="shared" si="19"/>
        <v>100</v>
      </c>
      <c r="R115" s="110">
        <f t="shared" si="20"/>
        <v>82.676940639269404</v>
      </c>
    </row>
    <row r="117" spans="1:18" ht="36" x14ac:dyDescent="0.25">
      <c r="A117" s="139" t="s">
        <v>558</v>
      </c>
      <c r="B117" s="139" t="s">
        <v>561</v>
      </c>
      <c r="C117" s="139" t="s">
        <v>567</v>
      </c>
      <c r="E117" s="85">
        <v>47</v>
      </c>
      <c r="F117" s="85">
        <v>0</v>
      </c>
      <c r="G117" s="110">
        <f>((E117-F117)/E117)*100</f>
        <v>100</v>
      </c>
      <c r="H117" s="85">
        <v>0</v>
      </c>
      <c r="I117" s="110">
        <f>((E117-H117)/E117)*100</f>
        <v>100</v>
      </c>
      <c r="J117" s="85">
        <v>0</v>
      </c>
      <c r="K117" s="110">
        <f>((E117-J117)/E117)*100</f>
        <v>100</v>
      </c>
      <c r="L117" s="85">
        <v>3</v>
      </c>
      <c r="M117" s="110">
        <f>((E117-L117)/E117)*100</f>
        <v>93.61702127659575</v>
      </c>
      <c r="N117" s="85">
        <v>47</v>
      </c>
      <c r="O117" s="110">
        <f>((E117-N117)/E117)*100</f>
        <v>0</v>
      </c>
      <c r="P117" s="85">
        <v>0</v>
      </c>
      <c r="Q117" s="110">
        <f>((E117-P117)/E117)*100</f>
        <v>100</v>
      </c>
      <c r="R117" s="110">
        <f>(G117+I117+K117+M117+O117+Q117)/6</f>
        <v>82.269503546099301</v>
      </c>
    </row>
    <row r="118" spans="1:18" x14ac:dyDescent="0.25">
      <c r="G118" s="117"/>
      <c r="I118" s="117"/>
      <c r="K118" s="117"/>
      <c r="M118" s="117"/>
      <c r="O118" s="117"/>
      <c r="Q118" s="117"/>
      <c r="R118" s="117"/>
    </row>
    <row r="119" spans="1:18" ht="36" x14ac:dyDescent="0.25">
      <c r="A119" s="139" t="s">
        <v>558</v>
      </c>
      <c r="B119" s="139" t="s">
        <v>561</v>
      </c>
      <c r="C119" s="139" t="s">
        <v>568</v>
      </c>
      <c r="E119" s="85">
        <v>79</v>
      </c>
      <c r="F119" s="85">
        <v>0</v>
      </c>
      <c r="G119" s="110">
        <f>((E119-F119)/E119)*100</f>
        <v>100</v>
      </c>
      <c r="H119" s="85">
        <v>0</v>
      </c>
      <c r="I119" s="110">
        <f>((E119-H119)/E119)*100</f>
        <v>100</v>
      </c>
      <c r="J119" s="85">
        <v>0</v>
      </c>
      <c r="K119" s="110">
        <f>((E119-J119)/E119)*100</f>
        <v>100</v>
      </c>
      <c r="L119" s="85">
        <v>2</v>
      </c>
      <c r="M119" s="110">
        <f>((E119-L119)/E119)*100</f>
        <v>97.468354430379748</v>
      </c>
      <c r="N119" s="85">
        <v>19</v>
      </c>
      <c r="O119" s="110">
        <f>((E119-N119)/E119)*100</f>
        <v>75.949367088607602</v>
      </c>
      <c r="P119" s="85">
        <v>0</v>
      </c>
      <c r="Q119" s="110">
        <f>((E119-P119)/E119)*100</f>
        <v>100</v>
      </c>
      <c r="R119" s="110">
        <f>(G119+I119+K119+M119+O119+Q119)/6</f>
        <v>95.569620253164558</v>
      </c>
    </row>
    <row r="121" spans="1:18" ht="36" x14ac:dyDescent="0.25">
      <c r="A121" s="139" t="s">
        <v>558</v>
      </c>
      <c r="B121" s="139" t="s">
        <v>561</v>
      </c>
      <c r="C121" s="139" t="s">
        <v>569</v>
      </c>
      <c r="E121" s="85">
        <v>375</v>
      </c>
      <c r="F121" s="85">
        <v>0</v>
      </c>
      <c r="G121" s="110">
        <f>((E121-F121)/E121)*100</f>
        <v>100</v>
      </c>
      <c r="H121" s="85">
        <v>0</v>
      </c>
      <c r="I121" s="110">
        <f>((E121-H121)/E121)*100</f>
        <v>100</v>
      </c>
      <c r="J121" s="85">
        <v>0</v>
      </c>
      <c r="K121" s="110">
        <f>((E121-J121)/E121)*100</f>
        <v>100</v>
      </c>
      <c r="L121" s="85">
        <v>64</v>
      </c>
      <c r="M121" s="110">
        <f>((E121-L121)/E121)*100</f>
        <v>82.933333333333337</v>
      </c>
      <c r="N121" s="85">
        <v>373</v>
      </c>
      <c r="O121" s="110">
        <f>((E121-N121)/E121)*100</f>
        <v>0.53333333333333333</v>
      </c>
      <c r="P121" s="85">
        <v>0</v>
      </c>
      <c r="Q121" s="110">
        <f>((E121-P121)/E121)*100</f>
        <v>100</v>
      </c>
      <c r="R121" s="110">
        <f>(G121+I121+K121+M121+O121+Q121)/6</f>
        <v>80.577777777777783</v>
      </c>
    </row>
    <row r="122" spans="1:18" x14ac:dyDescent="0.25">
      <c r="G122" s="117"/>
      <c r="I122" s="117"/>
      <c r="K122" s="117"/>
      <c r="M122" s="117"/>
      <c r="O122" s="117"/>
      <c r="Q122" s="117"/>
      <c r="R122" s="117"/>
    </row>
    <row r="123" spans="1:18" s="124" customFormat="1" x14ac:dyDescent="0.25">
      <c r="A123" s="143"/>
      <c r="B123" s="143"/>
      <c r="C123" s="143"/>
      <c r="D123" s="144"/>
      <c r="G123" s="125"/>
      <c r="I123" s="125"/>
      <c r="K123" s="125"/>
      <c r="M123" s="125"/>
      <c r="O123" s="125"/>
      <c r="Q123" s="125"/>
      <c r="R123" s="125"/>
    </row>
    <row r="125" spans="1:18" ht="36" x14ac:dyDescent="0.25">
      <c r="A125" s="139" t="s">
        <v>570</v>
      </c>
      <c r="B125" s="139" t="s">
        <v>832</v>
      </c>
      <c r="C125" s="139" t="s">
        <v>869</v>
      </c>
      <c r="D125" s="142" t="s">
        <v>870</v>
      </c>
      <c r="E125" s="1">
        <v>551</v>
      </c>
      <c r="F125" s="1">
        <v>0</v>
      </c>
      <c r="G125" s="117">
        <f t="shared" ref="G125:G127" si="27">((E125-F125)/E125)*100</f>
        <v>100</v>
      </c>
      <c r="H125" s="1">
        <v>0</v>
      </c>
      <c r="I125" s="117">
        <f t="shared" ref="I125:I127" si="28">((E125-H125)/E125)*100</f>
        <v>100</v>
      </c>
      <c r="J125" s="1">
        <v>3</v>
      </c>
      <c r="K125" s="117">
        <f t="shared" ref="K125:K127" si="29">((E125-J125)/E125)*100</f>
        <v>99.455535390199628</v>
      </c>
      <c r="L125" s="1">
        <v>3</v>
      </c>
      <c r="M125" s="117">
        <f t="shared" ref="M125:M127" si="30">((E125-L125)/E125)*100</f>
        <v>99.455535390199628</v>
      </c>
      <c r="N125" s="1">
        <v>3</v>
      </c>
      <c r="O125" s="117">
        <f t="shared" ref="O125:O127" si="31">((E125-N125)/E125)*100</f>
        <v>99.455535390199628</v>
      </c>
      <c r="P125" s="1">
        <v>0</v>
      </c>
      <c r="Q125" s="117">
        <f t="shared" ref="Q125:Q127" si="32">((E125-P125)/E125)*100</f>
        <v>100</v>
      </c>
      <c r="R125" s="117">
        <f t="shared" ref="R125:R127" si="33">(G125+I125+K125+M125+O125+Q125)/6</f>
        <v>99.727767695099828</v>
      </c>
    </row>
    <row r="126" spans="1:18" ht="36" x14ac:dyDescent="0.25">
      <c r="A126" s="139" t="s">
        <v>570</v>
      </c>
      <c r="B126" s="139" t="s">
        <v>832</v>
      </c>
      <c r="C126" s="139" t="s">
        <v>869</v>
      </c>
      <c r="D126" s="142" t="s">
        <v>871</v>
      </c>
      <c r="E126" s="1">
        <v>32</v>
      </c>
      <c r="F126" s="1">
        <v>0</v>
      </c>
      <c r="G126" s="117">
        <f t="shared" si="27"/>
        <v>100</v>
      </c>
      <c r="H126" s="1">
        <v>0</v>
      </c>
      <c r="I126" s="117">
        <f t="shared" si="28"/>
        <v>100</v>
      </c>
      <c r="J126" s="1">
        <v>0</v>
      </c>
      <c r="K126" s="117">
        <f t="shared" si="29"/>
        <v>100</v>
      </c>
      <c r="L126" s="1">
        <v>0</v>
      </c>
      <c r="M126" s="117">
        <f t="shared" si="30"/>
        <v>100</v>
      </c>
      <c r="N126" s="1">
        <v>0</v>
      </c>
      <c r="O126" s="117">
        <f t="shared" si="31"/>
        <v>100</v>
      </c>
      <c r="P126" s="1">
        <v>0</v>
      </c>
      <c r="Q126" s="117">
        <f t="shared" si="32"/>
        <v>100</v>
      </c>
      <c r="R126" s="117">
        <f t="shared" si="33"/>
        <v>100</v>
      </c>
    </row>
    <row r="127" spans="1:18" ht="36" x14ac:dyDescent="0.25">
      <c r="A127" s="139" t="s">
        <v>570</v>
      </c>
      <c r="B127" s="139" t="s">
        <v>832</v>
      </c>
      <c r="C127" s="139" t="s">
        <v>869</v>
      </c>
      <c r="D127" s="142" t="s">
        <v>872</v>
      </c>
      <c r="E127" s="1">
        <v>32</v>
      </c>
      <c r="F127" s="1">
        <v>0</v>
      </c>
      <c r="G127" s="117">
        <f t="shared" si="27"/>
        <v>100</v>
      </c>
      <c r="H127" s="1">
        <v>0</v>
      </c>
      <c r="I127" s="117">
        <f t="shared" si="28"/>
        <v>100</v>
      </c>
      <c r="J127" s="1">
        <v>0</v>
      </c>
      <c r="K127" s="117">
        <f t="shared" si="29"/>
        <v>100</v>
      </c>
      <c r="L127" s="1">
        <v>0</v>
      </c>
      <c r="M127" s="117">
        <f t="shared" si="30"/>
        <v>100</v>
      </c>
      <c r="N127" s="1">
        <v>0</v>
      </c>
      <c r="O127" s="117">
        <f t="shared" si="31"/>
        <v>100</v>
      </c>
      <c r="P127" s="1">
        <v>0</v>
      </c>
      <c r="Q127" s="117">
        <f t="shared" si="32"/>
        <v>100</v>
      </c>
      <c r="R127" s="117">
        <f t="shared" si="33"/>
        <v>100</v>
      </c>
    </row>
    <row r="128" spans="1:18" x14ac:dyDescent="0.25">
      <c r="G128" s="110">
        <f>(G125+G126+G127)/3</f>
        <v>100</v>
      </c>
      <c r="H128" s="110"/>
      <c r="I128" s="110">
        <f t="shared" ref="I128:R128" si="34">(I125+I126+I127)/3</f>
        <v>100</v>
      </c>
      <c r="J128" s="110"/>
      <c r="K128" s="110">
        <f t="shared" si="34"/>
        <v>99.818511796733219</v>
      </c>
      <c r="L128" s="110"/>
      <c r="M128" s="110">
        <f t="shared" si="34"/>
        <v>99.818511796733219</v>
      </c>
      <c r="N128" s="110"/>
      <c r="O128" s="110">
        <f t="shared" si="34"/>
        <v>99.818511796733219</v>
      </c>
      <c r="P128" s="110"/>
      <c r="Q128" s="110">
        <f t="shared" si="34"/>
        <v>100</v>
      </c>
      <c r="R128" s="110">
        <f t="shared" si="34"/>
        <v>99.909255898366609</v>
      </c>
    </row>
    <row r="130" spans="1:18" ht="48" x14ac:dyDescent="0.25">
      <c r="A130" s="139" t="s">
        <v>570</v>
      </c>
      <c r="B130" s="139" t="s">
        <v>571</v>
      </c>
      <c r="C130" s="139" t="s">
        <v>582</v>
      </c>
      <c r="D130" s="142" t="s">
        <v>583</v>
      </c>
      <c r="E130" s="1">
        <v>41</v>
      </c>
      <c r="F130" s="1">
        <v>4</v>
      </c>
      <c r="G130" s="117">
        <f>((E130-F130)/E130)*100</f>
        <v>90.243902439024396</v>
      </c>
      <c r="H130" s="1">
        <v>0</v>
      </c>
      <c r="I130" s="117">
        <f>((E130-H130)/E130)*100</f>
        <v>100</v>
      </c>
      <c r="J130" s="1">
        <v>0</v>
      </c>
      <c r="K130" s="117">
        <f>((E130-J130)/E130)*100</f>
        <v>100</v>
      </c>
      <c r="L130" s="1">
        <v>0</v>
      </c>
      <c r="M130" s="117">
        <f>((E130-L130)/E130)*100</f>
        <v>100</v>
      </c>
      <c r="N130" s="1">
        <v>0</v>
      </c>
      <c r="O130" s="117">
        <f>((E130-N130)/E130)*100</f>
        <v>100</v>
      </c>
      <c r="P130" s="1">
        <v>0</v>
      </c>
      <c r="Q130" s="117">
        <f>((E130-P130)/E130)*100</f>
        <v>100</v>
      </c>
      <c r="R130" s="117">
        <f>(G130+I130+K130+M130+O130+Q130)/6</f>
        <v>98.373983739837399</v>
      </c>
    </row>
    <row r="131" spans="1:18" ht="36" x14ac:dyDescent="0.25">
      <c r="A131" s="139" t="s">
        <v>570</v>
      </c>
      <c r="B131" s="139" t="s">
        <v>571</v>
      </c>
      <c r="C131" s="139" t="s">
        <v>582</v>
      </c>
      <c r="D131" s="142" t="s">
        <v>585</v>
      </c>
      <c r="E131" s="1">
        <v>232</v>
      </c>
      <c r="F131" s="1">
        <v>12</v>
      </c>
      <c r="G131" s="117">
        <f>((E131-F131)/E131)*100</f>
        <v>94.827586206896555</v>
      </c>
      <c r="H131" s="1">
        <v>0</v>
      </c>
      <c r="I131" s="117">
        <f>((E131-H131)/E131)*100</f>
        <v>100</v>
      </c>
      <c r="J131" s="1">
        <v>0</v>
      </c>
      <c r="K131" s="117">
        <f>((E131-J131)/E131)*100</f>
        <v>100</v>
      </c>
      <c r="L131" s="1">
        <v>1</v>
      </c>
      <c r="M131" s="117">
        <f>((E131-L131)/E131)*100</f>
        <v>99.568965517241381</v>
      </c>
      <c r="N131" s="1">
        <v>2</v>
      </c>
      <c r="O131" s="117">
        <f>((E131-N131)/E131)*100</f>
        <v>99.137931034482762</v>
      </c>
      <c r="P131" s="1">
        <v>0</v>
      </c>
      <c r="Q131" s="117">
        <f>((E131-P131)/E131)*100</f>
        <v>100</v>
      </c>
      <c r="R131" s="117">
        <f>(G131+I131+K131+M131+O131+Q131)/6</f>
        <v>98.922413793103445</v>
      </c>
    </row>
    <row r="132" spans="1:18" ht="96" x14ac:dyDescent="0.25">
      <c r="A132" s="139" t="s">
        <v>570</v>
      </c>
      <c r="B132" s="139" t="s">
        <v>571</v>
      </c>
      <c r="C132" s="139" t="s">
        <v>582</v>
      </c>
      <c r="D132" s="142" t="s">
        <v>584</v>
      </c>
      <c r="E132" s="1">
        <v>380</v>
      </c>
      <c r="F132" s="1">
        <v>380</v>
      </c>
      <c r="G132" s="117">
        <f>((E132-F132)/E132)*100</f>
        <v>0</v>
      </c>
      <c r="H132" s="1">
        <v>0</v>
      </c>
      <c r="I132" s="117">
        <f>((E132-H132)/E132)*100</f>
        <v>100</v>
      </c>
      <c r="J132" s="1">
        <v>0</v>
      </c>
      <c r="K132" s="117">
        <f>((E132-J132)/E132)*100</f>
        <v>100</v>
      </c>
      <c r="L132" s="1">
        <v>0</v>
      </c>
      <c r="M132" s="117">
        <f>((E132-L132)/E132)*100</f>
        <v>100</v>
      </c>
      <c r="N132" s="1">
        <v>0</v>
      </c>
      <c r="O132" s="117">
        <f>((E132-N132)/E132)*100</f>
        <v>100</v>
      </c>
      <c r="P132" s="1">
        <v>0</v>
      </c>
      <c r="Q132" s="117">
        <f>((E132-P132)/E132)*100</f>
        <v>100</v>
      </c>
      <c r="R132" s="117">
        <f>(G132+I132+K132+M132+O132+Q132)/6</f>
        <v>83.333333333333329</v>
      </c>
    </row>
    <row r="133" spans="1:18" x14ac:dyDescent="0.25">
      <c r="G133" s="110">
        <f>(G130+G131+G132)/3</f>
        <v>61.690496215306986</v>
      </c>
      <c r="H133" s="110"/>
      <c r="I133" s="110">
        <f t="shared" ref="I133:R133" si="35">(I130+I131+I132)/3</f>
        <v>100</v>
      </c>
      <c r="J133" s="110"/>
      <c r="K133" s="110">
        <f t="shared" si="35"/>
        <v>100</v>
      </c>
      <c r="L133" s="110"/>
      <c r="M133" s="110">
        <f t="shared" si="35"/>
        <v>99.856321839080465</v>
      </c>
      <c r="N133" s="110"/>
      <c r="O133" s="110">
        <f t="shared" si="35"/>
        <v>99.71264367816093</v>
      </c>
      <c r="P133" s="110"/>
      <c r="Q133" s="110">
        <f t="shared" si="35"/>
        <v>100</v>
      </c>
      <c r="R133" s="110">
        <f t="shared" si="35"/>
        <v>93.543243622091381</v>
      </c>
    </row>
    <row r="134" spans="1:18" ht="36" x14ac:dyDescent="0.25">
      <c r="A134" s="139" t="s">
        <v>844</v>
      </c>
      <c r="C134" s="75"/>
    </row>
    <row r="135" spans="1:18" ht="48" x14ac:dyDescent="0.25">
      <c r="A135" s="75" t="s">
        <v>845</v>
      </c>
    </row>
    <row r="137" spans="1:18" x14ac:dyDescent="0.25">
      <c r="A137" s="66"/>
      <c r="B137" s="67" t="s">
        <v>468</v>
      </c>
    </row>
    <row r="138" spans="1:18" x14ac:dyDescent="0.25">
      <c r="A138" s="72"/>
      <c r="B138" s="67" t="s">
        <v>469</v>
      </c>
    </row>
  </sheetData>
  <mergeCells count="2">
    <mergeCell ref="D1:R1"/>
    <mergeCell ref="A2:R2"/>
  </mergeCells>
  <printOptions horizontalCentered="1"/>
  <pageMargins left="0" right="0" top="0.39370078740157483" bottom="0.39370078740157483" header="0.31496062992125984" footer="0.31496062992125984"/>
  <pageSetup paperSize="5" scale="70" orientation="landscape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4"/>
  <sheetViews>
    <sheetView zoomScale="60" zoomScaleNormal="60" workbookViewId="0">
      <selection activeCell="A3" sqref="A3"/>
    </sheetView>
  </sheetViews>
  <sheetFormatPr baseColWidth="10" defaultColWidth="10.85546875" defaultRowHeight="15" x14ac:dyDescent="0.25"/>
  <cols>
    <col min="1" max="1" width="30.7109375" style="1" customWidth="1"/>
    <col min="2" max="3" width="15.7109375" style="1" customWidth="1"/>
    <col min="4" max="4" width="57.5703125" style="1" customWidth="1"/>
    <col min="5" max="16" width="11.7109375" style="1" customWidth="1"/>
    <col min="17" max="16384" width="10.85546875" style="1"/>
  </cols>
  <sheetData>
    <row r="1" spans="1:30" ht="86.25" customHeight="1" x14ac:dyDescent="0.25">
      <c r="A1" s="43"/>
      <c r="B1" s="43"/>
      <c r="C1" s="43"/>
      <c r="D1" s="165" t="s">
        <v>351</v>
      </c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 ht="19.5" customHeight="1" x14ac:dyDescent="0.25">
      <c r="A2" s="166" t="s">
        <v>873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45"/>
      <c r="R2" s="45"/>
      <c r="S2" s="45"/>
      <c r="T2" s="45"/>
      <c r="U2" s="45"/>
      <c r="V2" s="45"/>
    </row>
    <row r="3" spans="1:30" s="80" customFormat="1" ht="48" x14ac:dyDescent="0.2">
      <c r="A3" s="76" t="s">
        <v>473</v>
      </c>
      <c r="B3" s="76" t="s">
        <v>474</v>
      </c>
      <c r="C3" s="76" t="s">
        <v>338</v>
      </c>
      <c r="D3" s="76" t="s">
        <v>475</v>
      </c>
      <c r="E3" s="94" t="s">
        <v>476</v>
      </c>
      <c r="F3" s="76" t="s">
        <v>587</v>
      </c>
      <c r="G3" s="95" t="s">
        <v>588</v>
      </c>
      <c r="H3" s="76" t="s">
        <v>589</v>
      </c>
      <c r="I3" s="95" t="s">
        <v>590</v>
      </c>
      <c r="J3" s="76" t="s">
        <v>591</v>
      </c>
      <c r="K3" s="95" t="s">
        <v>592</v>
      </c>
      <c r="L3" s="76" t="s">
        <v>593</v>
      </c>
      <c r="M3" s="95" t="s">
        <v>594</v>
      </c>
      <c r="N3" s="76" t="s">
        <v>595</v>
      </c>
      <c r="O3" s="95" t="s">
        <v>596</v>
      </c>
      <c r="P3" s="95" t="s">
        <v>597</v>
      </c>
    </row>
    <row r="5" spans="1:30" x14ac:dyDescent="0.25">
      <c r="A5" s="1" t="s">
        <v>493</v>
      </c>
      <c r="B5" s="1" t="s">
        <v>494</v>
      </c>
      <c r="C5" s="1" t="s">
        <v>495</v>
      </c>
      <c r="D5" s="1" t="s">
        <v>496</v>
      </c>
      <c r="E5" s="85">
        <v>229</v>
      </c>
      <c r="F5" s="85">
        <v>0</v>
      </c>
      <c r="G5" s="85">
        <v>100</v>
      </c>
      <c r="H5" s="85">
        <v>0</v>
      </c>
      <c r="I5" s="85">
        <v>100</v>
      </c>
      <c r="J5" s="85">
        <v>0</v>
      </c>
      <c r="K5" s="85">
        <v>100</v>
      </c>
      <c r="L5" s="85">
        <v>0</v>
      </c>
      <c r="M5" s="85">
        <v>100</v>
      </c>
      <c r="N5" s="85">
        <v>0</v>
      </c>
      <c r="O5" s="85">
        <v>100</v>
      </c>
      <c r="P5" s="85">
        <v>100</v>
      </c>
    </row>
    <row r="7" spans="1:30" x14ac:dyDescent="0.25">
      <c r="A7" s="1" t="s">
        <v>493</v>
      </c>
      <c r="B7" s="1" t="s">
        <v>494</v>
      </c>
      <c r="C7" s="1" t="s">
        <v>498</v>
      </c>
      <c r="D7" s="1" t="s">
        <v>499</v>
      </c>
      <c r="E7" s="1">
        <v>761</v>
      </c>
      <c r="F7" s="1">
        <v>0</v>
      </c>
      <c r="G7" s="1">
        <v>100</v>
      </c>
      <c r="H7" s="1">
        <v>0</v>
      </c>
      <c r="I7" s="1">
        <v>100</v>
      </c>
      <c r="J7" s="1">
        <v>0</v>
      </c>
      <c r="K7" s="1">
        <v>100</v>
      </c>
      <c r="L7" s="1">
        <v>0</v>
      </c>
      <c r="M7" s="1">
        <v>100</v>
      </c>
      <c r="N7" s="1">
        <v>0</v>
      </c>
      <c r="O7" s="1">
        <v>100</v>
      </c>
      <c r="P7" s="1">
        <v>100</v>
      </c>
    </row>
    <row r="8" spans="1:30" x14ac:dyDescent="0.25">
      <c r="A8" s="1" t="s">
        <v>493</v>
      </c>
      <c r="B8" s="1" t="s">
        <v>494</v>
      </c>
      <c r="C8" s="1" t="s">
        <v>500</v>
      </c>
      <c r="D8" s="1" t="s">
        <v>787</v>
      </c>
      <c r="E8" s="1">
        <v>13</v>
      </c>
      <c r="F8" s="1">
        <v>0</v>
      </c>
      <c r="G8" s="1">
        <v>100</v>
      </c>
      <c r="H8" s="1">
        <v>0</v>
      </c>
      <c r="I8" s="1">
        <v>100</v>
      </c>
      <c r="J8" s="1">
        <v>0</v>
      </c>
      <c r="K8" s="1">
        <v>100</v>
      </c>
      <c r="L8" s="1">
        <v>0</v>
      </c>
      <c r="M8" s="1">
        <v>100</v>
      </c>
      <c r="N8" s="1">
        <v>0</v>
      </c>
      <c r="O8" s="1">
        <v>100</v>
      </c>
      <c r="P8" s="1">
        <v>100</v>
      </c>
    </row>
    <row r="9" spans="1:30" x14ac:dyDescent="0.25">
      <c r="A9" s="1" t="s">
        <v>493</v>
      </c>
      <c r="B9" s="1" t="s">
        <v>494</v>
      </c>
      <c r="C9" s="1" t="s">
        <v>500</v>
      </c>
      <c r="D9" s="1" t="s">
        <v>501</v>
      </c>
      <c r="E9" s="116">
        <v>1569</v>
      </c>
      <c r="F9" s="1">
        <v>0</v>
      </c>
      <c r="G9" s="1">
        <v>100</v>
      </c>
      <c r="H9" s="1">
        <v>0</v>
      </c>
      <c r="I9" s="1">
        <v>100</v>
      </c>
      <c r="J9" s="1">
        <v>0</v>
      </c>
      <c r="K9" s="1">
        <v>100</v>
      </c>
      <c r="L9" s="1">
        <v>0</v>
      </c>
      <c r="M9" s="1">
        <v>100</v>
      </c>
      <c r="N9" s="1">
        <v>0</v>
      </c>
      <c r="O9" s="1">
        <v>100</v>
      </c>
      <c r="P9" s="1">
        <v>100</v>
      </c>
    </row>
    <row r="10" spans="1:30" x14ac:dyDescent="0.25">
      <c r="A10" s="1" t="s">
        <v>493</v>
      </c>
      <c r="B10" s="1" t="s">
        <v>494</v>
      </c>
      <c r="C10" s="1" t="s">
        <v>500</v>
      </c>
      <c r="D10" s="1" t="s">
        <v>502</v>
      </c>
      <c r="E10" s="1">
        <v>18</v>
      </c>
      <c r="F10" s="1">
        <v>0</v>
      </c>
      <c r="G10" s="1">
        <v>100</v>
      </c>
      <c r="H10" s="1">
        <v>0</v>
      </c>
      <c r="I10" s="1">
        <v>100</v>
      </c>
      <c r="J10" s="1">
        <v>0</v>
      </c>
      <c r="K10" s="1">
        <v>100</v>
      </c>
      <c r="L10" s="1">
        <v>0</v>
      </c>
      <c r="M10" s="1">
        <v>100</v>
      </c>
      <c r="N10" s="1">
        <v>0</v>
      </c>
      <c r="O10" s="1">
        <v>100</v>
      </c>
      <c r="P10" s="1">
        <v>100</v>
      </c>
    </row>
    <row r="11" spans="1:30" x14ac:dyDescent="0.25">
      <c r="G11" s="85">
        <v>100</v>
      </c>
      <c r="H11" s="85"/>
      <c r="I11" s="85">
        <v>100</v>
      </c>
      <c r="J11" s="85"/>
      <c r="K11" s="85">
        <v>100</v>
      </c>
      <c r="L11" s="85"/>
      <c r="M11" s="85">
        <v>100</v>
      </c>
      <c r="N11" s="85"/>
      <c r="O11" s="85">
        <v>100</v>
      </c>
      <c r="P11" s="85">
        <v>100</v>
      </c>
    </row>
    <row r="13" spans="1:30" x14ac:dyDescent="0.25">
      <c r="A13" s="1" t="s">
        <v>493</v>
      </c>
      <c r="B13" s="1" t="s">
        <v>503</v>
      </c>
      <c r="C13" s="1" t="s">
        <v>504</v>
      </c>
      <c r="D13" s="1" t="s">
        <v>506</v>
      </c>
      <c r="E13" s="1">
        <v>166</v>
      </c>
      <c r="F13" s="1">
        <v>0</v>
      </c>
      <c r="G13" s="1">
        <v>100</v>
      </c>
      <c r="H13" s="1">
        <v>0</v>
      </c>
      <c r="I13" s="1">
        <v>100</v>
      </c>
      <c r="J13" s="1">
        <v>0</v>
      </c>
      <c r="K13" s="1">
        <v>100</v>
      </c>
      <c r="L13" s="1">
        <v>0</v>
      </c>
      <c r="M13" s="1">
        <v>100</v>
      </c>
      <c r="N13" s="1">
        <v>0</v>
      </c>
      <c r="O13" s="1">
        <v>100</v>
      </c>
      <c r="P13" s="1">
        <v>100</v>
      </c>
    </row>
    <row r="14" spans="1:30" x14ac:dyDescent="0.25">
      <c r="A14" s="1" t="s">
        <v>493</v>
      </c>
      <c r="B14" s="1" t="s">
        <v>503</v>
      </c>
      <c r="C14" s="1" t="s">
        <v>504</v>
      </c>
      <c r="D14" s="1" t="s">
        <v>510</v>
      </c>
      <c r="E14" s="116">
        <v>3232</v>
      </c>
      <c r="F14" s="1">
        <v>0</v>
      </c>
      <c r="G14" s="1">
        <v>100</v>
      </c>
      <c r="H14" s="1">
        <v>0</v>
      </c>
      <c r="I14" s="1">
        <v>100</v>
      </c>
      <c r="J14" s="1">
        <v>0</v>
      </c>
      <c r="K14" s="1">
        <v>100</v>
      </c>
      <c r="L14" s="1">
        <v>0</v>
      </c>
      <c r="M14" s="1">
        <v>100</v>
      </c>
      <c r="N14" s="1">
        <v>0</v>
      </c>
      <c r="O14" s="1">
        <v>100</v>
      </c>
      <c r="P14" s="1">
        <v>100</v>
      </c>
    </row>
    <row r="15" spans="1:30" x14ac:dyDescent="0.25">
      <c r="A15" s="1" t="s">
        <v>493</v>
      </c>
      <c r="B15" s="1" t="s">
        <v>503</v>
      </c>
      <c r="C15" s="1" t="s">
        <v>504</v>
      </c>
      <c r="D15" s="1" t="s">
        <v>509</v>
      </c>
      <c r="E15" s="116">
        <v>40879</v>
      </c>
      <c r="F15" s="1">
        <v>0</v>
      </c>
      <c r="G15" s="1">
        <v>100</v>
      </c>
      <c r="H15" s="1">
        <v>0</v>
      </c>
      <c r="I15" s="1">
        <v>100</v>
      </c>
      <c r="J15" s="1">
        <v>0</v>
      </c>
      <c r="K15" s="1">
        <v>100</v>
      </c>
      <c r="L15" s="1">
        <v>0</v>
      </c>
      <c r="M15" s="1">
        <v>100</v>
      </c>
      <c r="N15" s="1">
        <v>0</v>
      </c>
      <c r="O15" s="1">
        <v>100</v>
      </c>
      <c r="P15" s="1">
        <v>100</v>
      </c>
    </row>
    <row r="16" spans="1:30" x14ac:dyDescent="0.25">
      <c r="A16" s="1" t="s">
        <v>493</v>
      </c>
      <c r="B16" s="1" t="s">
        <v>503</v>
      </c>
      <c r="C16" s="1" t="s">
        <v>504</v>
      </c>
      <c r="D16" s="1" t="s">
        <v>508</v>
      </c>
      <c r="E16" s="1">
        <v>6</v>
      </c>
      <c r="F16" s="1">
        <v>0</v>
      </c>
      <c r="G16" s="1">
        <v>100</v>
      </c>
      <c r="H16" s="1">
        <v>0</v>
      </c>
      <c r="I16" s="1">
        <v>100</v>
      </c>
      <c r="J16" s="1">
        <v>0</v>
      </c>
      <c r="K16" s="1">
        <v>100</v>
      </c>
      <c r="L16" s="1">
        <v>0</v>
      </c>
      <c r="M16" s="1">
        <v>100</v>
      </c>
      <c r="N16" s="1">
        <v>0</v>
      </c>
      <c r="O16" s="1">
        <v>100</v>
      </c>
      <c r="P16" s="1">
        <v>100</v>
      </c>
    </row>
    <row r="17" spans="1:16" x14ac:dyDescent="0.25">
      <c r="A17" s="1" t="s">
        <v>493</v>
      </c>
      <c r="B17" s="1" t="s">
        <v>503</v>
      </c>
      <c r="C17" s="1" t="s">
        <v>504</v>
      </c>
      <c r="D17" s="1" t="s">
        <v>509</v>
      </c>
      <c r="E17" s="116">
        <v>14322</v>
      </c>
      <c r="F17" s="1">
        <v>0</v>
      </c>
      <c r="G17" s="1">
        <v>100</v>
      </c>
      <c r="H17" s="1">
        <v>1</v>
      </c>
      <c r="I17" s="1">
        <v>99.99</v>
      </c>
      <c r="J17" s="1">
        <v>1</v>
      </c>
      <c r="K17" s="1">
        <v>99.99</v>
      </c>
      <c r="L17" s="1">
        <v>1</v>
      </c>
      <c r="M17" s="1">
        <v>99.99</v>
      </c>
      <c r="N17" s="1">
        <v>0</v>
      </c>
      <c r="O17" s="1">
        <v>100</v>
      </c>
      <c r="P17" s="1">
        <v>100</v>
      </c>
    </row>
    <row r="18" spans="1:16" x14ac:dyDescent="0.25">
      <c r="G18" s="85">
        <v>100</v>
      </c>
      <c r="H18" s="85"/>
      <c r="I18" s="85">
        <v>100</v>
      </c>
      <c r="J18" s="85"/>
      <c r="K18" s="85">
        <v>100</v>
      </c>
      <c r="L18" s="85"/>
      <c r="M18" s="85">
        <v>100</v>
      </c>
      <c r="N18" s="85"/>
      <c r="O18" s="85">
        <v>100</v>
      </c>
      <c r="P18" s="85">
        <v>100</v>
      </c>
    </row>
    <row r="20" spans="1:16" x14ac:dyDescent="0.25">
      <c r="A20" s="1" t="s">
        <v>493</v>
      </c>
      <c r="B20" s="1" t="s">
        <v>494</v>
      </c>
      <c r="C20" s="1" t="s">
        <v>511</v>
      </c>
      <c r="D20" s="1" t="s">
        <v>512</v>
      </c>
      <c r="E20" s="116">
        <v>11028</v>
      </c>
      <c r="F20" s="1">
        <v>0</v>
      </c>
      <c r="G20" s="1">
        <v>100</v>
      </c>
      <c r="H20" s="1">
        <v>0</v>
      </c>
      <c r="I20" s="1">
        <v>100</v>
      </c>
      <c r="J20" s="1">
        <v>0</v>
      </c>
      <c r="K20" s="1">
        <v>100</v>
      </c>
      <c r="L20" s="1">
        <v>0</v>
      </c>
      <c r="M20" s="1">
        <v>100</v>
      </c>
      <c r="N20" s="1">
        <v>0</v>
      </c>
      <c r="O20" s="1">
        <v>100</v>
      </c>
      <c r="P20" s="1">
        <v>100</v>
      </c>
    </row>
    <row r="21" spans="1:16" x14ac:dyDescent="0.25">
      <c r="A21" s="1" t="s">
        <v>493</v>
      </c>
      <c r="B21" s="1" t="s">
        <v>494</v>
      </c>
      <c r="C21" s="1" t="s">
        <v>511</v>
      </c>
      <c r="D21" s="1" t="s">
        <v>513</v>
      </c>
      <c r="E21" s="116">
        <v>45873</v>
      </c>
      <c r="F21" s="1">
        <v>0</v>
      </c>
      <c r="G21" s="1">
        <v>100</v>
      </c>
      <c r="H21" s="1">
        <v>0</v>
      </c>
      <c r="I21" s="1">
        <v>100</v>
      </c>
      <c r="J21" s="1">
        <v>0</v>
      </c>
      <c r="K21" s="1">
        <v>100</v>
      </c>
      <c r="L21" s="1">
        <v>0</v>
      </c>
      <c r="M21" s="1">
        <v>100</v>
      </c>
      <c r="N21" s="1">
        <v>0</v>
      </c>
      <c r="O21" s="1">
        <v>100</v>
      </c>
      <c r="P21" s="1">
        <v>100</v>
      </c>
    </row>
    <row r="22" spans="1:16" x14ac:dyDescent="0.25">
      <c r="G22" s="85">
        <v>100</v>
      </c>
      <c r="H22" s="85"/>
      <c r="I22" s="85">
        <v>100</v>
      </c>
      <c r="J22" s="85"/>
      <c r="K22" s="85">
        <v>100</v>
      </c>
      <c r="L22" s="85"/>
      <c r="M22" s="85">
        <v>100</v>
      </c>
      <c r="N22" s="85"/>
      <c r="O22" s="85">
        <v>100</v>
      </c>
      <c r="P22" s="85">
        <v>100</v>
      </c>
    </row>
    <row r="24" spans="1:16" x14ac:dyDescent="0.25">
      <c r="A24" s="1" t="s">
        <v>493</v>
      </c>
      <c r="B24" s="1" t="s">
        <v>494</v>
      </c>
      <c r="C24" s="1" t="s">
        <v>514</v>
      </c>
      <c r="D24" s="1" t="s">
        <v>515</v>
      </c>
      <c r="E24" s="116">
        <v>3509</v>
      </c>
      <c r="F24" s="1">
        <v>0</v>
      </c>
      <c r="G24" s="1">
        <v>100</v>
      </c>
      <c r="H24" s="1">
        <v>0</v>
      </c>
      <c r="I24" s="1">
        <v>100</v>
      </c>
      <c r="J24" s="1">
        <v>0</v>
      </c>
      <c r="K24" s="1">
        <v>100</v>
      </c>
      <c r="L24" s="1">
        <v>0</v>
      </c>
      <c r="M24" s="1">
        <v>100</v>
      </c>
      <c r="N24" s="1">
        <v>0</v>
      </c>
      <c r="O24" s="1">
        <v>100</v>
      </c>
      <c r="P24" s="1">
        <v>100</v>
      </c>
    </row>
    <row r="25" spans="1:16" x14ac:dyDescent="0.25">
      <c r="A25" s="1" t="s">
        <v>493</v>
      </c>
      <c r="B25" s="1" t="s">
        <v>494</v>
      </c>
      <c r="C25" s="1" t="s">
        <v>514</v>
      </c>
      <c r="D25" s="1" t="s">
        <v>516</v>
      </c>
      <c r="E25" s="116">
        <v>2205</v>
      </c>
      <c r="F25" s="1">
        <v>0</v>
      </c>
      <c r="G25" s="1">
        <v>100</v>
      </c>
      <c r="H25" s="1">
        <v>0</v>
      </c>
      <c r="I25" s="1">
        <v>100</v>
      </c>
      <c r="J25" s="1">
        <v>0</v>
      </c>
      <c r="K25" s="1">
        <v>100</v>
      </c>
      <c r="L25" s="1">
        <v>0</v>
      </c>
      <c r="M25" s="1">
        <v>100</v>
      </c>
      <c r="N25" s="1">
        <v>0</v>
      </c>
      <c r="O25" s="1">
        <v>100</v>
      </c>
      <c r="P25" s="1">
        <v>100</v>
      </c>
    </row>
    <row r="26" spans="1:16" x14ac:dyDescent="0.25">
      <c r="G26" s="85">
        <v>100</v>
      </c>
      <c r="H26" s="85"/>
      <c r="I26" s="85">
        <v>100</v>
      </c>
      <c r="J26" s="85"/>
      <c r="K26" s="85">
        <v>100</v>
      </c>
      <c r="L26" s="85"/>
      <c r="M26" s="85">
        <v>100</v>
      </c>
      <c r="N26" s="85"/>
      <c r="O26" s="85">
        <v>100</v>
      </c>
      <c r="P26" s="85">
        <v>100</v>
      </c>
    </row>
    <row r="28" spans="1:16" x14ac:dyDescent="0.25">
      <c r="A28" s="1" t="s">
        <v>493</v>
      </c>
      <c r="B28" s="1" t="s">
        <v>788</v>
      </c>
      <c r="C28" s="1" t="s">
        <v>789</v>
      </c>
      <c r="D28" s="1">
        <v>11</v>
      </c>
      <c r="E28" s="116">
        <v>21953</v>
      </c>
      <c r="F28" s="1">
        <v>0</v>
      </c>
      <c r="G28" s="1">
        <v>100</v>
      </c>
      <c r="H28" s="1">
        <v>0</v>
      </c>
      <c r="I28" s="1">
        <v>100</v>
      </c>
      <c r="J28" s="1">
        <v>0</v>
      </c>
      <c r="K28" s="1">
        <v>100</v>
      </c>
      <c r="L28" s="116">
        <v>4874</v>
      </c>
      <c r="M28" s="1">
        <v>77.8</v>
      </c>
      <c r="N28" s="1">
        <v>0</v>
      </c>
      <c r="O28" s="1">
        <v>100</v>
      </c>
      <c r="P28" s="1">
        <v>95.56</v>
      </c>
    </row>
    <row r="29" spans="1:16" x14ac:dyDescent="0.25">
      <c r="A29" s="1" t="s">
        <v>493</v>
      </c>
      <c r="B29" s="1" t="s">
        <v>788</v>
      </c>
      <c r="C29" s="1" t="s">
        <v>789</v>
      </c>
      <c r="D29" s="1" t="s">
        <v>848</v>
      </c>
      <c r="E29" s="116">
        <v>21953</v>
      </c>
      <c r="F29" s="1">
        <v>0</v>
      </c>
      <c r="G29" s="1">
        <v>100</v>
      </c>
      <c r="H29" s="1">
        <v>0</v>
      </c>
      <c r="I29" s="1">
        <v>100</v>
      </c>
      <c r="J29" s="1">
        <v>0</v>
      </c>
      <c r="K29" s="1">
        <v>100</v>
      </c>
      <c r="L29" s="116">
        <v>4874</v>
      </c>
      <c r="M29" s="1">
        <v>77.8</v>
      </c>
      <c r="N29" s="1">
        <v>0</v>
      </c>
      <c r="O29" s="1">
        <v>100</v>
      </c>
      <c r="P29" s="1">
        <v>95.56</v>
      </c>
    </row>
    <row r="30" spans="1:16" x14ac:dyDescent="0.25">
      <c r="G30" s="85">
        <v>100</v>
      </c>
      <c r="H30" s="85"/>
      <c r="I30" s="85">
        <v>100</v>
      </c>
      <c r="J30" s="85"/>
      <c r="K30" s="85">
        <v>100</v>
      </c>
      <c r="L30" s="85"/>
      <c r="M30" s="85">
        <v>77.8</v>
      </c>
      <c r="N30" s="85"/>
      <c r="O30" s="85">
        <v>100</v>
      </c>
      <c r="P30" s="85">
        <v>95.56</v>
      </c>
    </row>
    <row r="33" spans="1:16" s="83" customFormat="1" x14ac:dyDescent="0.25"/>
    <row r="35" spans="1:16" x14ac:dyDescent="0.25">
      <c r="A35" s="1" t="s">
        <v>610</v>
      </c>
      <c r="B35" s="1" t="s">
        <v>874</v>
      </c>
      <c r="C35" s="1" t="s">
        <v>875</v>
      </c>
      <c r="E35" s="85">
        <v>483</v>
      </c>
      <c r="F35" s="85">
        <v>0</v>
      </c>
      <c r="G35" s="85">
        <v>100</v>
      </c>
      <c r="H35" s="85">
        <v>0</v>
      </c>
      <c r="I35" s="85">
        <v>100</v>
      </c>
      <c r="J35" s="85">
        <v>0</v>
      </c>
      <c r="K35" s="85">
        <v>100</v>
      </c>
      <c r="L35" s="85">
        <v>0</v>
      </c>
      <c r="M35" s="85">
        <v>100</v>
      </c>
      <c r="N35" s="85">
        <v>0</v>
      </c>
      <c r="O35" s="85">
        <v>100</v>
      </c>
      <c r="P35" s="85">
        <v>100</v>
      </c>
    </row>
    <row r="37" spans="1:16" x14ac:dyDescent="0.25">
      <c r="A37" s="1" t="s">
        <v>610</v>
      </c>
      <c r="B37" s="1" t="s">
        <v>611</v>
      </c>
      <c r="C37" s="1" t="s">
        <v>612</v>
      </c>
      <c r="D37" s="1" t="s">
        <v>613</v>
      </c>
      <c r="E37" s="109">
        <v>1409</v>
      </c>
      <c r="F37" s="85">
        <v>0</v>
      </c>
      <c r="G37" s="85">
        <v>100</v>
      </c>
      <c r="H37" s="85">
        <v>0</v>
      </c>
      <c r="I37" s="85">
        <v>100</v>
      </c>
      <c r="J37" s="85">
        <v>9</v>
      </c>
      <c r="K37" s="85">
        <v>99.36</v>
      </c>
      <c r="L37" s="85">
        <v>9</v>
      </c>
      <c r="M37" s="85">
        <v>99.36</v>
      </c>
      <c r="N37" s="85">
        <v>0</v>
      </c>
      <c r="O37" s="85">
        <v>100</v>
      </c>
      <c r="P37" s="85">
        <v>99.74</v>
      </c>
    </row>
    <row r="39" spans="1:16" x14ac:dyDescent="0.25">
      <c r="A39" s="1" t="s">
        <v>610</v>
      </c>
      <c r="B39" s="1" t="s">
        <v>615</v>
      </c>
      <c r="C39" s="1" t="s">
        <v>616</v>
      </c>
      <c r="D39" s="1" t="s">
        <v>617</v>
      </c>
      <c r="E39" s="116">
        <v>136536</v>
      </c>
      <c r="F39" s="1">
        <v>0</v>
      </c>
      <c r="G39" s="1">
        <v>100</v>
      </c>
      <c r="H39" s="1">
        <v>0</v>
      </c>
      <c r="I39" s="1">
        <v>100</v>
      </c>
      <c r="J39" s="116">
        <v>20910</v>
      </c>
      <c r="K39" s="1">
        <v>84.69</v>
      </c>
      <c r="L39" s="116">
        <v>21278</v>
      </c>
      <c r="M39" s="1">
        <v>84.42</v>
      </c>
      <c r="N39" s="1">
        <v>0</v>
      </c>
      <c r="O39" s="1">
        <v>100</v>
      </c>
      <c r="P39" s="1">
        <v>93.82</v>
      </c>
    </row>
    <row r="40" spans="1:16" x14ac:dyDescent="0.25">
      <c r="A40" s="1" t="s">
        <v>610</v>
      </c>
      <c r="B40" s="1" t="s">
        <v>621</v>
      </c>
      <c r="C40" s="1" t="s">
        <v>622</v>
      </c>
      <c r="D40" s="1" t="s">
        <v>623</v>
      </c>
      <c r="E40" s="116">
        <v>1241</v>
      </c>
      <c r="F40" s="1">
        <v>0</v>
      </c>
      <c r="G40" s="1">
        <v>100</v>
      </c>
      <c r="H40" s="1">
        <v>0</v>
      </c>
      <c r="I40" s="1">
        <v>100</v>
      </c>
      <c r="J40" s="116">
        <v>1241</v>
      </c>
      <c r="K40" s="1">
        <v>0</v>
      </c>
      <c r="L40" s="116">
        <v>1241</v>
      </c>
      <c r="M40" s="1">
        <v>0</v>
      </c>
      <c r="N40" s="1">
        <v>0</v>
      </c>
      <c r="O40" s="1">
        <v>100</v>
      </c>
      <c r="P40" s="1">
        <v>60</v>
      </c>
    </row>
    <row r="41" spans="1:16" x14ac:dyDescent="0.25">
      <c r="G41" s="85">
        <v>100</v>
      </c>
      <c r="H41" s="85"/>
      <c r="I41" s="85">
        <v>100</v>
      </c>
      <c r="J41" s="85"/>
      <c r="K41" s="85">
        <v>42.344999999999999</v>
      </c>
      <c r="L41" s="85"/>
      <c r="M41" s="85">
        <v>42.21</v>
      </c>
      <c r="N41" s="85"/>
      <c r="O41" s="85">
        <v>100</v>
      </c>
      <c r="P41" s="152">
        <v>76.91</v>
      </c>
    </row>
    <row r="43" spans="1:16" x14ac:dyDescent="0.25">
      <c r="A43" s="1" t="s">
        <v>610</v>
      </c>
      <c r="B43" s="1" t="s">
        <v>876</v>
      </c>
      <c r="C43" s="1" t="s">
        <v>877</v>
      </c>
      <c r="D43" s="1" t="s">
        <v>878</v>
      </c>
      <c r="E43" s="116">
        <v>73956</v>
      </c>
      <c r="F43" s="1">
        <v>0</v>
      </c>
      <c r="G43" s="1">
        <v>100</v>
      </c>
      <c r="H43" s="1">
        <v>0</v>
      </c>
      <c r="I43" s="1">
        <v>100</v>
      </c>
      <c r="J43" s="1">
        <v>441</v>
      </c>
      <c r="K43" s="1">
        <v>99.4</v>
      </c>
      <c r="L43" s="116">
        <v>2980</v>
      </c>
      <c r="M43" s="1">
        <v>95.97</v>
      </c>
      <c r="N43" s="1">
        <v>0</v>
      </c>
      <c r="O43" s="1">
        <v>100</v>
      </c>
      <c r="P43" s="1">
        <v>99.07</v>
      </c>
    </row>
    <row r="44" spans="1:16" x14ac:dyDescent="0.25">
      <c r="A44" s="1" t="s">
        <v>610</v>
      </c>
      <c r="B44" s="1" t="s">
        <v>876</v>
      </c>
      <c r="C44" s="1" t="s">
        <v>877</v>
      </c>
      <c r="D44" s="1" t="s">
        <v>879</v>
      </c>
      <c r="E44" s="1">
        <v>699</v>
      </c>
      <c r="F44" s="1">
        <v>0</v>
      </c>
      <c r="G44" s="1">
        <v>100</v>
      </c>
      <c r="H44" s="1">
        <v>0</v>
      </c>
      <c r="I44" s="1">
        <v>100</v>
      </c>
      <c r="J44" s="1">
        <v>699</v>
      </c>
      <c r="K44" s="1">
        <v>0</v>
      </c>
      <c r="L44" s="1">
        <v>699</v>
      </c>
      <c r="M44" s="1">
        <v>0</v>
      </c>
      <c r="N44" s="1">
        <v>0</v>
      </c>
      <c r="O44" s="1">
        <v>100</v>
      </c>
      <c r="P44" s="1">
        <v>60</v>
      </c>
    </row>
    <row r="45" spans="1:16" x14ac:dyDescent="0.25">
      <c r="A45" s="1" t="s">
        <v>610</v>
      </c>
      <c r="B45" s="1" t="s">
        <v>876</v>
      </c>
      <c r="C45" s="1" t="s">
        <v>877</v>
      </c>
      <c r="D45" s="1" t="s">
        <v>880</v>
      </c>
      <c r="E45" s="1">
        <v>25</v>
      </c>
      <c r="F45" s="1">
        <v>0</v>
      </c>
      <c r="G45" s="1">
        <v>100</v>
      </c>
      <c r="H45" s="1">
        <v>0</v>
      </c>
      <c r="I45" s="1">
        <v>100</v>
      </c>
      <c r="J45" s="1">
        <v>25</v>
      </c>
      <c r="K45" s="1">
        <v>0</v>
      </c>
      <c r="L45" s="1">
        <v>25</v>
      </c>
      <c r="M45" s="1">
        <v>0</v>
      </c>
      <c r="N45" s="1">
        <v>0</v>
      </c>
      <c r="O45" s="1">
        <v>100</v>
      </c>
      <c r="P45" s="1">
        <v>60</v>
      </c>
    </row>
    <row r="46" spans="1:16" x14ac:dyDescent="0.25">
      <c r="G46" s="85">
        <v>100</v>
      </c>
      <c r="H46" s="85"/>
      <c r="I46" s="85">
        <v>100</v>
      </c>
      <c r="J46" s="85"/>
      <c r="K46" s="85">
        <v>33.130000000000003</v>
      </c>
      <c r="L46" s="85"/>
      <c r="M46" s="85">
        <v>31.99</v>
      </c>
      <c r="N46" s="85"/>
      <c r="O46" s="85">
        <v>100</v>
      </c>
      <c r="P46" s="85">
        <v>73.02</v>
      </c>
    </row>
    <row r="48" spans="1:16" x14ac:dyDescent="0.25">
      <c r="A48" s="1" t="s">
        <v>610</v>
      </c>
      <c r="B48" s="1" t="s">
        <v>881</v>
      </c>
      <c r="C48" s="1" t="s">
        <v>882</v>
      </c>
      <c r="D48" s="1" t="s">
        <v>883</v>
      </c>
      <c r="E48" s="85">
        <v>695</v>
      </c>
      <c r="F48" s="85">
        <v>0</v>
      </c>
      <c r="G48" s="85">
        <v>100</v>
      </c>
      <c r="H48" s="85">
        <v>0</v>
      </c>
      <c r="I48" s="85">
        <v>100</v>
      </c>
      <c r="J48" s="85">
        <v>581</v>
      </c>
      <c r="K48" s="85">
        <v>16.399999999999999</v>
      </c>
      <c r="L48" s="85">
        <v>695</v>
      </c>
      <c r="M48" s="85">
        <v>0</v>
      </c>
      <c r="N48" s="85">
        <v>0</v>
      </c>
      <c r="O48" s="85">
        <v>100</v>
      </c>
      <c r="P48" s="152">
        <v>63.28</v>
      </c>
    </row>
    <row r="50" spans="1:16" s="83" customFormat="1" x14ac:dyDescent="0.25"/>
    <row r="52" spans="1:16" x14ac:dyDescent="0.25">
      <c r="A52" s="1" t="s">
        <v>625</v>
      </c>
      <c r="B52" s="1" t="s">
        <v>626</v>
      </c>
      <c r="C52" s="1" t="s">
        <v>627</v>
      </c>
      <c r="E52" s="109">
        <v>208476</v>
      </c>
      <c r="F52" s="109">
        <v>16959</v>
      </c>
      <c r="G52" s="85">
        <v>91.87</v>
      </c>
      <c r="H52" s="85">
        <v>0</v>
      </c>
      <c r="I52" s="85">
        <v>100</v>
      </c>
      <c r="J52" s="85">
        <v>0</v>
      </c>
      <c r="K52" s="85">
        <v>100</v>
      </c>
      <c r="L52" s="85">
        <v>0</v>
      </c>
      <c r="M52" s="85">
        <v>100</v>
      </c>
      <c r="N52" s="85">
        <v>0</v>
      </c>
      <c r="O52" s="85">
        <v>100</v>
      </c>
      <c r="P52" s="85">
        <v>98.37</v>
      </c>
    </row>
    <row r="54" spans="1:16" s="83" customFormat="1" x14ac:dyDescent="0.25"/>
    <row r="56" spans="1:16" x14ac:dyDescent="0.25">
      <c r="A56" s="1" t="s">
        <v>523</v>
      </c>
      <c r="B56" s="1" t="s">
        <v>524</v>
      </c>
      <c r="C56" s="1" t="s">
        <v>525</v>
      </c>
      <c r="E56" s="85">
        <v>141</v>
      </c>
      <c r="F56" s="85">
        <v>0</v>
      </c>
      <c r="G56" s="85">
        <v>100</v>
      </c>
      <c r="H56" s="85">
        <v>0</v>
      </c>
      <c r="I56" s="85">
        <v>100</v>
      </c>
      <c r="J56" s="85">
        <v>0</v>
      </c>
      <c r="K56" s="85">
        <v>100</v>
      </c>
      <c r="L56" s="85">
        <v>141</v>
      </c>
      <c r="M56" s="85">
        <v>0</v>
      </c>
      <c r="N56" s="85">
        <v>0</v>
      </c>
      <c r="O56" s="85">
        <v>100</v>
      </c>
      <c r="P56" s="85">
        <v>80</v>
      </c>
    </row>
    <row r="58" spans="1:16" x14ac:dyDescent="0.25">
      <c r="A58" s="1" t="s">
        <v>523</v>
      </c>
      <c r="B58" s="1" t="s">
        <v>531</v>
      </c>
      <c r="C58" s="1" t="s">
        <v>532</v>
      </c>
      <c r="E58" s="116">
        <v>192258</v>
      </c>
      <c r="F58" s="1">
        <v>0</v>
      </c>
      <c r="G58" s="1">
        <v>100</v>
      </c>
      <c r="H58" s="1">
        <v>0</v>
      </c>
      <c r="I58" s="1">
        <v>100</v>
      </c>
      <c r="J58" s="1">
        <v>0</v>
      </c>
      <c r="K58" s="1">
        <v>100</v>
      </c>
      <c r="L58" s="1">
        <v>0</v>
      </c>
      <c r="M58" s="1">
        <v>100</v>
      </c>
      <c r="N58" s="1">
        <v>0</v>
      </c>
      <c r="O58" s="1">
        <v>100</v>
      </c>
      <c r="P58" s="1">
        <v>100</v>
      </c>
    </row>
    <row r="59" spans="1:16" x14ac:dyDescent="0.25">
      <c r="A59" s="1" t="s">
        <v>523</v>
      </c>
      <c r="B59" s="1" t="s">
        <v>531</v>
      </c>
      <c r="C59" s="1" t="s">
        <v>532</v>
      </c>
      <c r="D59" s="1" t="s">
        <v>533</v>
      </c>
      <c r="E59" s="116">
        <v>357229</v>
      </c>
      <c r="F59" s="1">
        <v>329</v>
      </c>
      <c r="G59" s="1">
        <v>99.91</v>
      </c>
      <c r="H59" s="1">
        <v>0</v>
      </c>
      <c r="I59" s="1">
        <v>100</v>
      </c>
      <c r="J59" s="1">
        <v>0</v>
      </c>
      <c r="K59" s="1">
        <v>100</v>
      </c>
      <c r="L59" s="1">
        <v>0</v>
      </c>
      <c r="M59" s="1">
        <v>100</v>
      </c>
      <c r="N59" s="1">
        <v>0</v>
      </c>
      <c r="O59" s="1">
        <v>100</v>
      </c>
      <c r="P59" s="1">
        <v>99.98</v>
      </c>
    </row>
    <row r="60" spans="1:16" x14ac:dyDescent="0.25">
      <c r="G60" s="85">
        <v>99.96</v>
      </c>
      <c r="H60" s="85"/>
      <c r="I60" s="85">
        <v>100</v>
      </c>
      <c r="J60" s="85"/>
      <c r="K60" s="85">
        <v>100</v>
      </c>
      <c r="L60" s="85"/>
      <c r="M60" s="85">
        <v>100</v>
      </c>
      <c r="N60" s="85"/>
      <c r="O60" s="85">
        <v>100</v>
      </c>
      <c r="P60" s="85">
        <v>99.99</v>
      </c>
    </row>
    <row r="62" spans="1:16" x14ac:dyDescent="0.25">
      <c r="A62" s="1" t="s">
        <v>523</v>
      </c>
      <c r="B62" s="1" t="s">
        <v>536</v>
      </c>
      <c r="C62" s="1" t="s">
        <v>537</v>
      </c>
      <c r="E62" s="85">
        <v>4</v>
      </c>
      <c r="F62" s="85">
        <v>0</v>
      </c>
      <c r="G62" s="85">
        <v>100</v>
      </c>
      <c r="H62" s="85">
        <v>0</v>
      </c>
      <c r="I62" s="85">
        <v>100</v>
      </c>
      <c r="J62" s="85">
        <v>0</v>
      </c>
      <c r="K62" s="85">
        <v>100</v>
      </c>
      <c r="L62" s="85">
        <v>0</v>
      </c>
      <c r="M62" s="85">
        <v>100</v>
      </c>
      <c r="N62" s="85">
        <v>4</v>
      </c>
      <c r="O62" s="85">
        <v>0</v>
      </c>
      <c r="P62" s="85">
        <v>80</v>
      </c>
    </row>
    <row r="64" spans="1:16" s="83" customFormat="1" x14ac:dyDescent="0.25"/>
    <row r="66" spans="1:16" x14ac:dyDescent="0.25">
      <c r="A66" s="92">
        <v>42989</v>
      </c>
      <c r="B66" s="1" t="s">
        <v>633</v>
      </c>
      <c r="C66" s="1" t="s">
        <v>634</v>
      </c>
      <c r="E66" s="109">
        <v>4809</v>
      </c>
      <c r="F66" s="85">
        <v>0</v>
      </c>
      <c r="G66" s="85">
        <v>100</v>
      </c>
      <c r="H66" s="85">
        <v>0</v>
      </c>
      <c r="I66" s="85">
        <v>100</v>
      </c>
      <c r="J66" s="85">
        <v>0</v>
      </c>
      <c r="K66" s="85">
        <v>100</v>
      </c>
      <c r="L66" s="85">
        <v>0</v>
      </c>
      <c r="M66" s="85">
        <v>100</v>
      </c>
      <c r="N66" s="85">
        <v>0</v>
      </c>
      <c r="O66" s="85">
        <v>100</v>
      </c>
      <c r="P66" s="85">
        <v>100</v>
      </c>
    </row>
    <row r="67" spans="1:16" x14ac:dyDescent="0.25">
      <c r="A67" s="145"/>
    </row>
    <row r="68" spans="1:16" x14ac:dyDescent="0.25">
      <c r="A68" s="92">
        <v>42989</v>
      </c>
      <c r="B68" s="1" t="s">
        <v>790</v>
      </c>
      <c r="C68" s="1" t="s">
        <v>791</v>
      </c>
      <c r="D68" s="1" t="s">
        <v>792</v>
      </c>
      <c r="E68" s="116">
        <v>3779177</v>
      </c>
      <c r="F68" s="1">
        <v>96</v>
      </c>
      <c r="G68" s="1">
        <v>100</v>
      </c>
      <c r="H68" s="1">
        <v>0</v>
      </c>
      <c r="I68" s="1">
        <v>100</v>
      </c>
      <c r="J68" s="1">
        <v>0</v>
      </c>
      <c r="K68" s="1">
        <v>100</v>
      </c>
      <c r="L68" s="1">
        <v>0</v>
      </c>
      <c r="M68" s="1">
        <v>100</v>
      </c>
      <c r="N68" s="116">
        <v>3650653</v>
      </c>
      <c r="O68" s="1">
        <v>3.4</v>
      </c>
      <c r="P68" s="1">
        <v>80.680000000000007</v>
      </c>
    </row>
    <row r="69" spans="1:16" x14ac:dyDescent="0.25">
      <c r="A69" s="92">
        <v>42989</v>
      </c>
      <c r="B69" s="1" t="s">
        <v>790</v>
      </c>
      <c r="C69" s="1" t="s">
        <v>791</v>
      </c>
      <c r="D69" s="1" t="s">
        <v>793</v>
      </c>
      <c r="E69" s="116">
        <v>23816</v>
      </c>
      <c r="F69" s="1">
        <v>1</v>
      </c>
      <c r="G69" s="1">
        <v>100</v>
      </c>
      <c r="H69" s="1">
        <v>0</v>
      </c>
      <c r="I69" s="1">
        <v>100</v>
      </c>
      <c r="J69" s="1">
        <v>0</v>
      </c>
      <c r="K69" s="1">
        <v>100</v>
      </c>
      <c r="L69" s="1">
        <v>0</v>
      </c>
      <c r="M69" s="1">
        <v>100</v>
      </c>
      <c r="N69" s="116">
        <v>23816</v>
      </c>
      <c r="O69" s="1">
        <v>0</v>
      </c>
      <c r="P69" s="1">
        <v>80</v>
      </c>
    </row>
    <row r="70" spans="1:16" x14ac:dyDescent="0.25">
      <c r="A70" s="145"/>
      <c r="G70" s="85">
        <v>100</v>
      </c>
      <c r="H70" s="85"/>
      <c r="I70" s="85">
        <v>100</v>
      </c>
      <c r="J70" s="85"/>
      <c r="K70" s="85">
        <v>100</v>
      </c>
      <c r="L70" s="85"/>
      <c r="M70" s="85">
        <v>100</v>
      </c>
      <c r="N70" s="85"/>
      <c r="O70" s="85">
        <v>1.7</v>
      </c>
      <c r="P70" s="85">
        <v>80.34</v>
      </c>
    </row>
    <row r="71" spans="1:16" x14ac:dyDescent="0.25">
      <c r="A71" s="145"/>
    </row>
    <row r="72" spans="1:16" x14ac:dyDescent="0.25">
      <c r="A72" s="92">
        <v>42989</v>
      </c>
      <c r="B72" s="1" t="s">
        <v>636</v>
      </c>
      <c r="C72" s="1" t="s">
        <v>637</v>
      </c>
      <c r="E72" s="1">
        <v>810</v>
      </c>
      <c r="F72" s="1">
        <v>176</v>
      </c>
      <c r="G72" s="1">
        <v>78.27</v>
      </c>
      <c r="H72" s="1">
        <v>1</v>
      </c>
      <c r="I72" s="1">
        <v>99.88</v>
      </c>
      <c r="J72" s="1">
        <v>123</v>
      </c>
      <c r="K72" s="1">
        <v>84.81</v>
      </c>
      <c r="L72" s="1">
        <v>383</v>
      </c>
      <c r="M72" s="1">
        <v>52.72</v>
      </c>
      <c r="N72" s="1">
        <v>0</v>
      </c>
      <c r="O72" s="1">
        <v>100</v>
      </c>
      <c r="P72" s="1">
        <v>83.14</v>
      </c>
    </row>
    <row r="73" spans="1:16" x14ac:dyDescent="0.25">
      <c r="A73" s="92">
        <v>42989</v>
      </c>
      <c r="B73" s="1" t="s">
        <v>639</v>
      </c>
      <c r="C73" s="1" t="s">
        <v>640</v>
      </c>
      <c r="D73" s="1" t="s">
        <v>641</v>
      </c>
      <c r="E73" s="1">
        <v>122</v>
      </c>
      <c r="F73" s="1">
        <v>0</v>
      </c>
      <c r="G73" s="1">
        <v>100</v>
      </c>
      <c r="H73" s="1">
        <v>0</v>
      </c>
      <c r="I73" s="1">
        <v>100</v>
      </c>
      <c r="J73" s="1">
        <v>0</v>
      </c>
      <c r="K73" s="1">
        <v>100</v>
      </c>
      <c r="L73" s="1">
        <v>0</v>
      </c>
      <c r="M73" s="1">
        <v>100</v>
      </c>
      <c r="N73" s="1">
        <v>0</v>
      </c>
      <c r="O73" s="1">
        <v>100</v>
      </c>
      <c r="P73" s="1">
        <v>100</v>
      </c>
    </row>
    <row r="74" spans="1:16" x14ac:dyDescent="0.25">
      <c r="A74" s="92">
        <v>42989</v>
      </c>
      <c r="B74" s="1" t="s">
        <v>645</v>
      </c>
      <c r="C74" s="1" t="s">
        <v>646</v>
      </c>
      <c r="D74" s="1" t="s">
        <v>533</v>
      </c>
      <c r="E74" s="116">
        <v>2557</v>
      </c>
      <c r="F74" s="1">
        <v>0</v>
      </c>
      <c r="G74" s="1">
        <v>100</v>
      </c>
      <c r="H74" s="1">
        <v>0</v>
      </c>
      <c r="I74" s="1">
        <v>100</v>
      </c>
      <c r="J74" s="1">
        <v>0</v>
      </c>
      <c r="K74" s="1">
        <v>100</v>
      </c>
      <c r="L74" s="1">
        <v>0</v>
      </c>
      <c r="M74" s="1">
        <v>100</v>
      </c>
      <c r="N74" s="1">
        <v>0</v>
      </c>
      <c r="O74" s="1">
        <v>100</v>
      </c>
      <c r="P74" s="1">
        <v>100</v>
      </c>
    </row>
    <row r="75" spans="1:16" x14ac:dyDescent="0.25">
      <c r="A75" s="92">
        <v>42989</v>
      </c>
      <c r="B75" s="1" t="s">
        <v>633</v>
      </c>
      <c r="C75" s="1" t="s">
        <v>643</v>
      </c>
      <c r="E75" s="116">
        <v>1586223</v>
      </c>
      <c r="F75" s="1">
        <v>0</v>
      </c>
      <c r="G75" s="1">
        <v>100</v>
      </c>
      <c r="H75" s="1">
        <v>0</v>
      </c>
      <c r="I75" s="1">
        <v>100</v>
      </c>
      <c r="J75" s="1">
        <v>0</v>
      </c>
      <c r="K75" s="1">
        <v>100</v>
      </c>
      <c r="L75" s="1">
        <v>0</v>
      </c>
      <c r="M75" s="1">
        <v>100</v>
      </c>
      <c r="N75" s="1">
        <v>0</v>
      </c>
      <c r="O75" s="1">
        <v>100</v>
      </c>
      <c r="P75" s="1">
        <v>100</v>
      </c>
    </row>
    <row r="76" spans="1:16" x14ac:dyDescent="0.25">
      <c r="A76" s="92">
        <v>42989</v>
      </c>
      <c r="B76" s="1" t="s">
        <v>794</v>
      </c>
      <c r="C76" s="1" t="s">
        <v>795</v>
      </c>
      <c r="D76" s="1" t="s">
        <v>796</v>
      </c>
      <c r="E76" s="1">
        <v>230</v>
      </c>
      <c r="F76" s="1">
        <v>0</v>
      </c>
      <c r="G76" s="1">
        <v>100</v>
      </c>
      <c r="H76" s="1">
        <v>0</v>
      </c>
      <c r="I76" s="1">
        <v>100</v>
      </c>
      <c r="J76" s="1">
        <v>0</v>
      </c>
      <c r="K76" s="1">
        <v>100</v>
      </c>
      <c r="L76" s="1">
        <v>0</v>
      </c>
      <c r="M76" s="1">
        <v>100</v>
      </c>
      <c r="N76" s="1">
        <v>0</v>
      </c>
      <c r="O76" s="1">
        <v>100</v>
      </c>
      <c r="P76" s="1">
        <v>100</v>
      </c>
    </row>
    <row r="77" spans="1:16" x14ac:dyDescent="0.25">
      <c r="A77" s="92">
        <v>42989</v>
      </c>
      <c r="B77" s="1" t="s">
        <v>645</v>
      </c>
      <c r="C77" s="1" t="s">
        <v>646</v>
      </c>
      <c r="D77" s="1" t="s">
        <v>647</v>
      </c>
      <c r="E77" s="116">
        <v>13005</v>
      </c>
      <c r="F77" s="1">
        <v>0</v>
      </c>
      <c r="G77" s="1">
        <v>100</v>
      </c>
      <c r="H77" s="1">
        <v>0</v>
      </c>
      <c r="I77" s="1">
        <v>100</v>
      </c>
      <c r="J77" s="1">
        <v>0</v>
      </c>
      <c r="K77" s="1">
        <v>100</v>
      </c>
      <c r="L77" s="1">
        <v>0</v>
      </c>
      <c r="M77" s="1">
        <v>100</v>
      </c>
      <c r="N77" s="1">
        <v>0</v>
      </c>
      <c r="O77" s="1">
        <v>100</v>
      </c>
      <c r="P77" s="1">
        <v>100</v>
      </c>
    </row>
    <row r="78" spans="1:16" x14ac:dyDescent="0.25">
      <c r="A78" s="92">
        <v>42989</v>
      </c>
      <c r="B78" s="1" t="s">
        <v>649</v>
      </c>
      <c r="C78" s="1" t="s">
        <v>650</v>
      </c>
      <c r="E78" s="1">
        <v>101</v>
      </c>
      <c r="F78" s="1">
        <v>0</v>
      </c>
      <c r="G78" s="1">
        <v>100</v>
      </c>
      <c r="H78" s="1">
        <v>0</v>
      </c>
      <c r="I78" s="1">
        <v>100</v>
      </c>
      <c r="J78" s="1">
        <v>0</v>
      </c>
      <c r="K78" s="1">
        <v>100</v>
      </c>
      <c r="L78" s="1">
        <v>0</v>
      </c>
      <c r="M78" s="1">
        <v>100</v>
      </c>
      <c r="N78" s="1">
        <v>0</v>
      </c>
      <c r="O78" s="1">
        <v>100</v>
      </c>
      <c r="P78" s="1">
        <v>100</v>
      </c>
    </row>
    <row r="79" spans="1:16" x14ac:dyDescent="0.25">
      <c r="A79" s="92">
        <v>42989</v>
      </c>
      <c r="B79" s="1" t="s">
        <v>797</v>
      </c>
      <c r="C79" s="1" t="s">
        <v>798</v>
      </c>
      <c r="E79" s="116">
        <v>62817</v>
      </c>
      <c r="F79" s="1">
        <v>0</v>
      </c>
      <c r="G79" s="1">
        <v>100</v>
      </c>
      <c r="H79" s="1">
        <v>0</v>
      </c>
      <c r="I79" s="1">
        <v>100</v>
      </c>
      <c r="J79" s="1">
        <v>0</v>
      </c>
      <c r="K79" s="1">
        <v>100</v>
      </c>
      <c r="L79" s="1">
        <v>13</v>
      </c>
      <c r="M79" s="1">
        <v>99.98</v>
      </c>
      <c r="N79" s="1">
        <v>0</v>
      </c>
      <c r="O79" s="1">
        <v>100</v>
      </c>
      <c r="P79" s="1">
        <v>100</v>
      </c>
    </row>
    <row r="80" spans="1:16" x14ac:dyDescent="0.25">
      <c r="A80" s="92">
        <v>42989</v>
      </c>
      <c r="B80" s="1" t="s">
        <v>794</v>
      </c>
      <c r="C80" s="1" t="s">
        <v>795</v>
      </c>
      <c r="D80" s="1" t="s">
        <v>799</v>
      </c>
      <c r="E80" s="1">
        <v>160</v>
      </c>
      <c r="F80" s="1">
        <v>0</v>
      </c>
      <c r="G80" s="1">
        <v>100</v>
      </c>
      <c r="H80" s="1">
        <v>0</v>
      </c>
      <c r="I80" s="1">
        <v>100</v>
      </c>
      <c r="J80" s="1">
        <v>0</v>
      </c>
      <c r="K80" s="1">
        <v>100</v>
      </c>
      <c r="L80" s="1">
        <v>0</v>
      </c>
      <c r="M80" s="1">
        <v>100</v>
      </c>
      <c r="N80" s="1">
        <v>0</v>
      </c>
      <c r="O80" s="1">
        <v>100</v>
      </c>
      <c r="P80" s="1">
        <v>100</v>
      </c>
    </row>
    <row r="81" spans="1:16" x14ac:dyDescent="0.25">
      <c r="A81" s="92">
        <v>42989</v>
      </c>
      <c r="B81" s="1" t="s">
        <v>639</v>
      </c>
      <c r="C81" s="1" t="s">
        <v>640</v>
      </c>
      <c r="D81" s="1" t="s">
        <v>800</v>
      </c>
      <c r="E81" s="1">
        <v>793</v>
      </c>
      <c r="F81" s="1">
        <v>0</v>
      </c>
      <c r="G81" s="1">
        <v>100</v>
      </c>
      <c r="H81" s="1">
        <v>0</v>
      </c>
      <c r="I81" s="1">
        <v>100</v>
      </c>
      <c r="J81" s="1">
        <v>0</v>
      </c>
      <c r="K81" s="1">
        <v>100</v>
      </c>
      <c r="L81" s="1">
        <v>0</v>
      </c>
      <c r="M81" s="1">
        <v>100</v>
      </c>
      <c r="N81" s="1">
        <v>0</v>
      </c>
      <c r="O81" s="1">
        <v>100</v>
      </c>
      <c r="P81" s="1">
        <v>100</v>
      </c>
    </row>
    <row r="82" spans="1:16" x14ac:dyDescent="0.25">
      <c r="A82" s="92">
        <v>42989</v>
      </c>
      <c r="B82" s="1" t="s">
        <v>652</v>
      </c>
      <c r="C82" s="1" t="s">
        <v>653</v>
      </c>
      <c r="E82" s="116">
        <v>2429</v>
      </c>
      <c r="F82" s="1">
        <v>0</v>
      </c>
      <c r="G82" s="1">
        <v>100</v>
      </c>
      <c r="H82" s="1">
        <v>0</v>
      </c>
      <c r="I82" s="1">
        <v>100</v>
      </c>
      <c r="J82" s="1">
        <v>0</v>
      </c>
      <c r="K82" s="1">
        <v>100</v>
      </c>
      <c r="L82" s="1">
        <v>0</v>
      </c>
      <c r="M82" s="1">
        <v>100</v>
      </c>
      <c r="N82" s="1">
        <v>1</v>
      </c>
      <c r="O82" s="1">
        <v>99.96</v>
      </c>
      <c r="P82" s="1">
        <v>99.99</v>
      </c>
    </row>
    <row r="83" spans="1:16" x14ac:dyDescent="0.25">
      <c r="A83" s="92">
        <v>42989</v>
      </c>
      <c r="B83" s="1" t="s">
        <v>801</v>
      </c>
      <c r="C83" s="1" t="s">
        <v>802</v>
      </c>
      <c r="E83" s="1">
        <v>18</v>
      </c>
      <c r="F83" s="1">
        <v>0</v>
      </c>
      <c r="G83" s="1">
        <v>100</v>
      </c>
      <c r="H83" s="1">
        <v>0</v>
      </c>
      <c r="I83" s="1">
        <v>100</v>
      </c>
      <c r="J83" s="1">
        <v>0</v>
      </c>
      <c r="K83" s="1">
        <v>100</v>
      </c>
      <c r="L83" s="1">
        <v>0</v>
      </c>
      <c r="M83" s="1">
        <v>100</v>
      </c>
      <c r="N83" s="1">
        <v>0</v>
      </c>
      <c r="O83" s="1">
        <v>100</v>
      </c>
      <c r="P83" s="1">
        <v>100</v>
      </c>
    </row>
    <row r="84" spans="1:16" x14ac:dyDescent="0.25">
      <c r="A84" s="145"/>
      <c r="G84" s="85">
        <v>98.19</v>
      </c>
      <c r="H84" s="85">
        <v>0.08</v>
      </c>
      <c r="I84" s="85">
        <v>99.99</v>
      </c>
      <c r="J84" s="85">
        <v>10.25</v>
      </c>
      <c r="K84" s="85">
        <v>98.73</v>
      </c>
      <c r="L84" s="85">
        <v>33</v>
      </c>
      <c r="M84" s="85">
        <v>96.06</v>
      </c>
      <c r="N84" s="85">
        <v>0.08</v>
      </c>
      <c r="O84" s="85">
        <v>100</v>
      </c>
      <c r="P84" s="85">
        <v>98.59</v>
      </c>
    </row>
    <row r="85" spans="1:16" x14ac:dyDescent="0.25">
      <c r="A85" s="145"/>
    </row>
    <row r="86" spans="1:16" x14ac:dyDescent="0.25">
      <c r="A86" s="92">
        <v>42989</v>
      </c>
      <c r="B86" s="1" t="s">
        <v>656</v>
      </c>
      <c r="C86" s="1" t="s">
        <v>657</v>
      </c>
      <c r="D86" s="1" t="s">
        <v>658</v>
      </c>
      <c r="E86" s="109">
        <v>4070</v>
      </c>
      <c r="F86" s="85">
        <v>0</v>
      </c>
      <c r="G86" s="85">
        <v>100</v>
      </c>
      <c r="H86" s="85">
        <v>342</v>
      </c>
      <c r="I86" s="85">
        <v>91.6</v>
      </c>
      <c r="J86" s="85">
        <v>420</v>
      </c>
      <c r="K86" s="85">
        <v>89.68</v>
      </c>
      <c r="L86" s="109">
        <v>2443</v>
      </c>
      <c r="M86" s="85">
        <v>39.979999999999997</v>
      </c>
      <c r="N86" s="85">
        <v>0</v>
      </c>
      <c r="O86" s="85">
        <v>100</v>
      </c>
      <c r="P86" s="85">
        <v>84.25</v>
      </c>
    </row>
    <row r="88" spans="1:16" s="83" customFormat="1" x14ac:dyDescent="0.25"/>
    <row r="90" spans="1:16" x14ac:dyDescent="0.25">
      <c r="A90" s="1" t="s">
        <v>538</v>
      </c>
      <c r="B90" s="1" t="s">
        <v>661</v>
      </c>
      <c r="C90" s="1" t="s">
        <v>662</v>
      </c>
      <c r="D90" s="1" t="s">
        <v>663</v>
      </c>
      <c r="E90" s="116">
        <v>2030</v>
      </c>
      <c r="F90" s="1">
        <v>132</v>
      </c>
      <c r="G90" s="1">
        <v>93.5</v>
      </c>
      <c r="H90" s="1">
        <v>0</v>
      </c>
      <c r="I90" s="1">
        <v>100</v>
      </c>
      <c r="J90" s="1">
        <v>0</v>
      </c>
      <c r="K90" s="1">
        <v>100</v>
      </c>
      <c r="L90" s="1">
        <v>0</v>
      </c>
      <c r="M90" s="1">
        <v>100</v>
      </c>
      <c r="N90" s="1">
        <v>0</v>
      </c>
      <c r="O90" s="1">
        <v>100</v>
      </c>
      <c r="P90" s="1">
        <v>98.7</v>
      </c>
    </row>
    <row r="91" spans="1:16" x14ac:dyDescent="0.25">
      <c r="A91" s="1" t="s">
        <v>538</v>
      </c>
      <c r="B91" s="1" t="s">
        <v>661</v>
      </c>
      <c r="C91" s="1" t="s">
        <v>662</v>
      </c>
      <c r="D91" s="1" t="s">
        <v>663</v>
      </c>
      <c r="E91" s="116">
        <v>1346</v>
      </c>
      <c r="F91" s="1">
        <v>58</v>
      </c>
      <c r="G91" s="1">
        <v>95.69</v>
      </c>
      <c r="H91" s="1">
        <v>1</v>
      </c>
      <c r="I91" s="1">
        <v>99.93</v>
      </c>
      <c r="J91" s="1">
        <v>16</v>
      </c>
      <c r="K91" s="1">
        <v>98.81</v>
      </c>
      <c r="L91" s="1">
        <v>19</v>
      </c>
      <c r="M91" s="1">
        <v>98.59</v>
      </c>
      <c r="N91" s="1">
        <v>0</v>
      </c>
      <c r="O91" s="1">
        <v>100</v>
      </c>
      <c r="P91" s="1">
        <v>98.6</v>
      </c>
    </row>
    <row r="92" spans="1:16" x14ac:dyDescent="0.25">
      <c r="G92" s="82">
        <f>(G90+G91)/2</f>
        <v>94.594999999999999</v>
      </c>
      <c r="H92" s="82"/>
      <c r="I92" s="82">
        <f t="shared" ref="I92:P92" si="0">(I90+I91)/2</f>
        <v>99.965000000000003</v>
      </c>
      <c r="J92" s="82"/>
      <c r="K92" s="82">
        <f t="shared" si="0"/>
        <v>99.405000000000001</v>
      </c>
      <c r="L92" s="82"/>
      <c r="M92" s="82">
        <f t="shared" si="0"/>
        <v>99.295000000000002</v>
      </c>
      <c r="N92" s="82"/>
      <c r="O92" s="82">
        <f t="shared" si="0"/>
        <v>100</v>
      </c>
      <c r="P92" s="82">
        <f t="shared" si="0"/>
        <v>98.65</v>
      </c>
    </row>
    <row r="94" spans="1:16" x14ac:dyDescent="0.25">
      <c r="A94" s="1" t="s">
        <v>538</v>
      </c>
      <c r="B94" s="1" t="s">
        <v>665</v>
      </c>
      <c r="C94" s="1" t="s">
        <v>666</v>
      </c>
      <c r="E94" s="116">
        <v>65728062</v>
      </c>
      <c r="F94" s="116">
        <v>4517494</v>
      </c>
      <c r="G94" s="1">
        <v>93.13</v>
      </c>
      <c r="H94" s="1">
        <v>0</v>
      </c>
      <c r="I94" s="1">
        <v>100</v>
      </c>
      <c r="J94" s="1">
        <v>0</v>
      </c>
      <c r="K94" s="1">
        <v>100</v>
      </c>
      <c r="L94" s="1">
        <v>0</v>
      </c>
      <c r="M94" s="1">
        <v>100</v>
      </c>
      <c r="N94" s="146" t="s">
        <v>497</v>
      </c>
      <c r="O94" s="146" t="s">
        <v>497</v>
      </c>
      <c r="P94" s="88">
        <f>(SUM(G94,I94,K94,M94))/4</f>
        <v>98.282499999999999</v>
      </c>
    </row>
    <row r="95" spans="1:16" x14ac:dyDescent="0.25">
      <c r="A95" s="1" t="s">
        <v>538</v>
      </c>
      <c r="B95" s="1" t="s">
        <v>665</v>
      </c>
      <c r="C95" s="1" t="s">
        <v>666</v>
      </c>
      <c r="E95" s="116">
        <v>37940716</v>
      </c>
      <c r="F95" s="1">
        <v>0</v>
      </c>
      <c r="G95" s="1">
        <v>100</v>
      </c>
      <c r="H95" s="1">
        <v>0</v>
      </c>
      <c r="I95" s="1">
        <v>100</v>
      </c>
      <c r="J95" s="1">
        <v>0</v>
      </c>
      <c r="K95" s="1">
        <v>100</v>
      </c>
      <c r="L95" s="1">
        <v>0</v>
      </c>
      <c r="M95" s="1">
        <v>100</v>
      </c>
      <c r="N95" s="146" t="s">
        <v>497</v>
      </c>
      <c r="O95" s="146" t="s">
        <v>497</v>
      </c>
      <c r="P95" s="88">
        <f>(SUM(G95,I95,K95,M95))/4</f>
        <v>100</v>
      </c>
    </row>
    <row r="96" spans="1:16" x14ac:dyDescent="0.25">
      <c r="E96" s="116"/>
      <c r="G96" s="82">
        <f>(G94+G95)/2</f>
        <v>96.564999999999998</v>
      </c>
      <c r="H96" s="82"/>
      <c r="I96" s="82">
        <f t="shared" ref="I96:P96" si="1">(I94+I95)/2</f>
        <v>100</v>
      </c>
      <c r="J96" s="82"/>
      <c r="K96" s="82">
        <f t="shared" si="1"/>
        <v>100</v>
      </c>
      <c r="L96" s="82"/>
      <c r="M96" s="82">
        <f t="shared" si="1"/>
        <v>100</v>
      </c>
      <c r="N96" s="82"/>
      <c r="O96" s="146" t="s">
        <v>497</v>
      </c>
      <c r="P96" s="87">
        <f t="shared" si="1"/>
        <v>99.141249999999999</v>
      </c>
    </row>
    <row r="98" spans="1:16" s="83" customFormat="1" x14ac:dyDescent="0.25"/>
    <row r="100" spans="1:16" x14ac:dyDescent="0.25">
      <c r="A100" s="1" t="s">
        <v>668</v>
      </c>
      <c r="B100" s="1" t="s">
        <v>669</v>
      </c>
      <c r="C100" s="1" t="s">
        <v>670</v>
      </c>
      <c r="D100" s="1" t="s">
        <v>803</v>
      </c>
      <c r="E100" s="116">
        <v>1385</v>
      </c>
      <c r="F100" s="1">
        <v>0</v>
      </c>
      <c r="G100" s="1">
        <v>100</v>
      </c>
      <c r="H100" s="1">
        <v>0</v>
      </c>
      <c r="I100" s="1">
        <v>100</v>
      </c>
      <c r="J100" s="1">
        <v>0</v>
      </c>
      <c r="K100" s="1">
        <v>100</v>
      </c>
      <c r="L100" s="1">
        <v>0</v>
      </c>
      <c r="M100" s="1">
        <v>100</v>
      </c>
      <c r="N100" s="1">
        <v>0</v>
      </c>
      <c r="O100" s="1">
        <v>100</v>
      </c>
      <c r="P100" s="1">
        <v>100</v>
      </c>
    </row>
    <row r="101" spans="1:16" x14ac:dyDescent="0.25">
      <c r="A101" s="1" t="s">
        <v>668</v>
      </c>
      <c r="B101" s="1" t="s">
        <v>669</v>
      </c>
      <c r="C101" s="1" t="s">
        <v>670</v>
      </c>
      <c r="D101" s="1" t="s">
        <v>671</v>
      </c>
      <c r="E101" s="116">
        <v>1033</v>
      </c>
      <c r="F101" s="1">
        <v>0</v>
      </c>
      <c r="G101" s="1">
        <v>100</v>
      </c>
      <c r="H101" s="1">
        <v>0</v>
      </c>
      <c r="I101" s="1">
        <v>100</v>
      </c>
      <c r="J101" s="1">
        <v>0</v>
      </c>
      <c r="K101" s="1">
        <v>100</v>
      </c>
      <c r="L101" s="1">
        <v>0</v>
      </c>
      <c r="M101" s="1">
        <v>100</v>
      </c>
      <c r="N101" s="1">
        <v>0</v>
      </c>
      <c r="O101" s="1">
        <v>100</v>
      </c>
      <c r="P101" s="1">
        <v>100</v>
      </c>
    </row>
    <row r="102" spans="1:16" x14ac:dyDescent="0.25">
      <c r="A102" s="1" t="s">
        <v>668</v>
      </c>
      <c r="B102" s="1" t="s">
        <v>669</v>
      </c>
      <c r="C102" s="1" t="s">
        <v>670</v>
      </c>
      <c r="D102" s="1" t="s">
        <v>673</v>
      </c>
      <c r="E102" s="116">
        <v>1014</v>
      </c>
      <c r="F102" s="1">
        <v>0</v>
      </c>
      <c r="G102" s="1">
        <v>100</v>
      </c>
      <c r="H102" s="1">
        <v>0</v>
      </c>
      <c r="I102" s="1">
        <v>100</v>
      </c>
      <c r="J102" s="1">
        <v>0</v>
      </c>
      <c r="K102" s="1">
        <v>100</v>
      </c>
      <c r="L102" s="1">
        <v>0</v>
      </c>
      <c r="M102" s="1">
        <v>100</v>
      </c>
      <c r="N102" s="1">
        <v>0</v>
      </c>
      <c r="O102" s="1">
        <v>100</v>
      </c>
      <c r="P102" s="1">
        <v>100</v>
      </c>
    </row>
    <row r="103" spans="1:16" x14ac:dyDescent="0.25">
      <c r="A103" s="1" t="s">
        <v>668</v>
      </c>
      <c r="B103" s="1" t="s">
        <v>669</v>
      </c>
      <c r="C103" s="1" t="s">
        <v>670</v>
      </c>
      <c r="D103" s="1" t="s">
        <v>675</v>
      </c>
      <c r="E103" s="116">
        <v>47168</v>
      </c>
      <c r="F103" s="1">
        <v>0</v>
      </c>
      <c r="G103" s="1">
        <v>100</v>
      </c>
      <c r="H103" s="1">
        <v>0</v>
      </c>
      <c r="I103" s="1">
        <v>100</v>
      </c>
      <c r="J103" s="1">
        <v>0</v>
      </c>
      <c r="K103" s="1">
        <v>100</v>
      </c>
      <c r="L103" s="1">
        <v>0</v>
      </c>
      <c r="M103" s="1">
        <v>100</v>
      </c>
      <c r="N103" s="1">
        <v>0</v>
      </c>
      <c r="O103" s="1">
        <v>100</v>
      </c>
      <c r="P103" s="1">
        <v>100</v>
      </c>
    </row>
    <row r="104" spans="1:16" x14ac:dyDescent="0.25">
      <c r="A104" s="1" t="s">
        <v>668</v>
      </c>
      <c r="B104" s="1" t="s">
        <v>669</v>
      </c>
      <c r="C104" s="1" t="s">
        <v>670</v>
      </c>
      <c r="D104" s="1" t="s">
        <v>677</v>
      </c>
      <c r="E104" s="116">
        <v>28791</v>
      </c>
      <c r="F104" s="1">
        <v>0</v>
      </c>
      <c r="G104" s="1">
        <v>100</v>
      </c>
      <c r="H104" s="1">
        <v>0</v>
      </c>
      <c r="I104" s="1">
        <v>100</v>
      </c>
      <c r="J104" s="1">
        <v>0</v>
      </c>
      <c r="K104" s="1">
        <v>100</v>
      </c>
      <c r="L104" s="1">
        <v>0</v>
      </c>
      <c r="M104" s="1">
        <v>100</v>
      </c>
      <c r="N104" s="1">
        <v>0</v>
      </c>
      <c r="O104" s="1">
        <v>100</v>
      </c>
      <c r="P104" s="1">
        <v>100</v>
      </c>
    </row>
    <row r="105" spans="1:16" x14ac:dyDescent="0.25">
      <c r="E105" s="116"/>
      <c r="G105" s="85">
        <f>(G100+G101+G102+G103+G104)/5</f>
        <v>100</v>
      </c>
      <c r="H105" s="85"/>
      <c r="I105" s="85">
        <f t="shared" ref="I105:P105" si="2">(I100+I101+I102+I103+I104)/5</f>
        <v>100</v>
      </c>
      <c r="J105" s="85"/>
      <c r="K105" s="85">
        <f t="shared" si="2"/>
        <v>100</v>
      </c>
      <c r="L105" s="85"/>
      <c r="M105" s="85">
        <f t="shared" si="2"/>
        <v>100</v>
      </c>
      <c r="N105" s="85"/>
      <c r="O105" s="85">
        <f t="shared" si="2"/>
        <v>100</v>
      </c>
      <c r="P105" s="85">
        <f t="shared" si="2"/>
        <v>100</v>
      </c>
    </row>
    <row r="107" spans="1:16" s="83" customFormat="1" x14ac:dyDescent="0.25"/>
    <row r="109" spans="1:16" x14ac:dyDescent="0.25">
      <c r="A109" s="1" t="s">
        <v>679</v>
      </c>
      <c r="B109" s="1" t="s">
        <v>680</v>
      </c>
      <c r="C109" s="1" t="s">
        <v>681</v>
      </c>
      <c r="E109" s="109">
        <v>68078</v>
      </c>
      <c r="F109" s="85">
        <v>0</v>
      </c>
      <c r="G109" s="85">
        <v>100</v>
      </c>
      <c r="H109" s="85">
        <v>0</v>
      </c>
      <c r="I109" s="85">
        <v>100</v>
      </c>
      <c r="J109" s="85">
        <v>0</v>
      </c>
      <c r="K109" s="85">
        <v>100</v>
      </c>
      <c r="L109" s="85">
        <v>0</v>
      </c>
      <c r="M109" s="85">
        <v>100</v>
      </c>
      <c r="N109" s="85">
        <v>0</v>
      </c>
      <c r="O109" s="85">
        <v>100</v>
      </c>
      <c r="P109" s="85">
        <v>100</v>
      </c>
    </row>
    <row r="111" spans="1:16" s="83" customFormat="1" x14ac:dyDescent="0.25"/>
    <row r="113" spans="1:16" x14ac:dyDescent="0.25">
      <c r="A113" s="1" t="s">
        <v>543</v>
      </c>
      <c r="B113" s="1" t="s">
        <v>804</v>
      </c>
      <c r="C113" s="1" t="s">
        <v>805</v>
      </c>
      <c r="E113" s="109">
        <v>13372</v>
      </c>
      <c r="F113" s="109">
        <v>1012</v>
      </c>
      <c r="G113" s="85">
        <v>92.43</v>
      </c>
      <c r="H113" s="85">
        <v>0</v>
      </c>
      <c r="I113" s="85">
        <v>100</v>
      </c>
      <c r="J113" s="85">
        <v>0</v>
      </c>
      <c r="K113" s="85">
        <v>100</v>
      </c>
      <c r="L113" s="85">
        <v>276</v>
      </c>
      <c r="M113" s="85">
        <v>97.94</v>
      </c>
      <c r="N113" s="85">
        <v>0</v>
      </c>
      <c r="O113" s="85">
        <v>100</v>
      </c>
      <c r="P113" s="85">
        <v>98.07</v>
      </c>
    </row>
    <row r="115" spans="1:16" x14ac:dyDescent="0.25">
      <c r="A115" s="1" t="s">
        <v>543</v>
      </c>
      <c r="B115" s="1" t="s">
        <v>683</v>
      </c>
      <c r="C115" s="1" t="s">
        <v>684</v>
      </c>
      <c r="E115" s="109">
        <v>61758</v>
      </c>
      <c r="F115" s="85">
        <v>57</v>
      </c>
      <c r="G115" s="85">
        <v>99.91</v>
      </c>
      <c r="H115" s="85">
        <v>0</v>
      </c>
      <c r="I115" s="85">
        <v>100</v>
      </c>
      <c r="J115" s="85">
        <v>0</v>
      </c>
      <c r="K115" s="85">
        <v>100</v>
      </c>
      <c r="L115" s="85">
        <v>0</v>
      </c>
      <c r="M115" s="85">
        <v>100</v>
      </c>
      <c r="N115" s="85">
        <v>0</v>
      </c>
      <c r="O115" s="85">
        <v>100</v>
      </c>
      <c r="P115" s="85">
        <v>99.98</v>
      </c>
    </row>
    <row r="117" spans="1:16" x14ac:dyDescent="0.25">
      <c r="A117" s="1" t="s">
        <v>543</v>
      </c>
      <c r="B117" s="1" t="s">
        <v>544</v>
      </c>
      <c r="C117" s="1" t="s">
        <v>545</v>
      </c>
      <c r="D117" s="1" t="s">
        <v>546</v>
      </c>
      <c r="E117" s="1">
        <v>9</v>
      </c>
      <c r="F117" s="1">
        <v>0</v>
      </c>
      <c r="G117" s="1">
        <v>100</v>
      </c>
      <c r="H117" s="1">
        <v>0</v>
      </c>
      <c r="I117" s="1">
        <v>100</v>
      </c>
      <c r="J117" s="1">
        <v>0</v>
      </c>
      <c r="K117" s="1">
        <v>100</v>
      </c>
      <c r="L117" s="1">
        <v>0</v>
      </c>
      <c r="M117" s="1">
        <v>100</v>
      </c>
      <c r="N117" s="1">
        <v>0</v>
      </c>
      <c r="O117" s="1">
        <v>100</v>
      </c>
      <c r="P117" s="1">
        <v>100</v>
      </c>
    </row>
    <row r="118" spans="1:16" x14ac:dyDescent="0.25">
      <c r="A118" s="1" t="s">
        <v>543</v>
      </c>
      <c r="B118" s="1" t="s">
        <v>544</v>
      </c>
      <c r="C118" s="1" t="s">
        <v>545</v>
      </c>
      <c r="D118" s="1" t="s">
        <v>547</v>
      </c>
      <c r="E118" s="116">
        <v>5950</v>
      </c>
      <c r="F118" s="1">
        <v>0</v>
      </c>
      <c r="G118" s="1">
        <v>100</v>
      </c>
      <c r="H118" s="1">
        <v>0</v>
      </c>
      <c r="I118" s="1">
        <v>100</v>
      </c>
      <c r="J118" s="1">
        <v>0</v>
      </c>
      <c r="K118" s="1">
        <v>100</v>
      </c>
      <c r="L118" s="1">
        <v>0</v>
      </c>
      <c r="M118" s="1">
        <v>100</v>
      </c>
      <c r="N118" s="1">
        <v>0</v>
      </c>
      <c r="O118" s="1">
        <v>100</v>
      </c>
      <c r="P118" s="1">
        <v>100</v>
      </c>
    </row>
    <row r="119" spans="1:16" x14ac:dyDescent="0.25">
      <c r="A119" s="1" t="s">
        <v>543</v>
      </c>
      <c r="B119" s="1" t="s">
        <v>544</v>
      </c>
      <c r="C119" s="1" t="s">
        <v>545</v>
      </c>
      <c r="D119" s="1" t="s">
        <v>548</v>
      </c>
      <c r="E119" s="116">
        <v>2040</v>
      </c>
      <c r="F119" s="1">
        <v>0</v>
      </c>
      <c r="G119" s="1">
        <v>100</v>
      </c>
      <c r="H119" s="1">
        <v>0</v>
      </c>
      <c r="I119" s="1">
        <v>100</v>
      </c>
      <c r="J119" s="1">
        <v>0</v>
      </c>
      <c r="K119" s="1">
        <v>100</v>
      </c>
      <c r="L119" s="1">
        <v>0</v>
      </c>
      <c r="M119" s="1">
        <v>100</v>
      </c>
      <c r="N119" s="1">
        <v>0</v>
      </c>
      <c r="O119" s="1">
        <v>100</v>
      </c>
      <c r="P119" s="1">
        <v>100</v>
      </c>
    </row>
    <row r="120" spans="1:16" x14ac:dyDescent="0.25">
      <c r="A120" s="1" t="s">
        <v>543</v>
      </c>
      <c r="B120" s="1" t="s">
        <v>544</v>
      </c>
      <c r="C120" s="1" t="s">
        <v>545</v>
      </c>
      <c r="D120" s="1" t="s">
        <v>549</v>
      </c>
      <c r="E120" s="116">
        <v>20730</v>
      </c>
      <c r="F120" s="1">
        <v>0</v>
      </c>
      <c r="G120" s="1">
        <v>100</v>
      </c>
      <c r="H120" s="1">
        <v>0</v>
      </c>
      <c r="I120" s="1">
        <v>100</v>
      </c>
      <c r="J120" s="1">
        <v>0</v>
      </c>
      <c r="K120" s="1">
        <v>100</v>
      </c>
      <c r="L120" s="1">
        <v>0</v>
      </c>
      <c r="M120" s="1">
        <v>100</v>
      </c>
      <c r="N120" s="1">
        <v>0</v>
      </c>
      <c r="O120" s="1">
        <v>100</v>
      </c>
      <c r="P120" s="1">
        <v>100</v>
      </c>
    </row>
    <row r="121" spans="1:16" x14ac:dyDescent="0.25">
      <c r="A121" s="1" t="s">
        <v>543</v>
      </c>
      <c r="B121" s="1" t="s">
        <v>544</v>
      </c>
      <c r="C121" s="1" t="s">
        <v>545</v>
      </c>
      <c r="D121" s="1" t="s">
        <v>550</v>
      </c>
      <c r="E121" s="1">
        <v>394</v>
      </c>
      <c r="F121" s="1">
        <v>0</v>
      </c>
      <c r="G121" s="1">
        <v>100</v>
      </c>
      <c r="H121" s="1">
        <v>0</v>
      </c>
      <c r="I121" s="1">
        <v>100</v>
      </c>
      <c r="J121" s="1">
        <v>0</v>
      </c>
      <c r="K121" s="1">
        <v>100</v>
      </c>
      <c r="L121" s="1">
        <v>0</v>
      </c>
      <c r="M121" s="1">
        <v>100</v>
      </c>
      <c r="N121" s="1">
        <v>0</v>
      </c>
      <c r="O121" s="1">
        <v>100</v>
      </c>
      <c r="P121" s="1">
        <v>100</v>
      </c>
    </row>
    <row r="122" spans="1:16" x14ac:dyDescent="0.25">
      <c r="A122" s="1" t="s">
        <v>543</v>
      </c>
      <c r="B122" s="1" t="s">
        <v>544</v>
      </c>
      <c r="C122" s="1" t="s">
        <v>545</v>
      </c>
      <c r="D122" s="1" t="s">
        <v>551</v>
      </c>
      <c r="E122" s="1">
        <v>525</v>
      </c>
      <c r="F122" s="1">
        <v>0</v>
      </c>
      <c r="G122" s="1">
        <v>100</v>
      </c>
      <c r="H122" s="1">
        <v>0</v>
      </c>
      <c r="I122" s="1">
        <v>100</v>
      </c>
      <c r="J122" s="1">
        <v>0</v>
      </c>
      <c r="K122" s="1">
        <v>100</v>
      </c>
      <c r="L122" s="1">
        <v>0</v>
      </c>
      <c r="M122" s="1">
        <v>100</v>
      </c>
      <c r="N122" s="1">
        <v>0</v>
      </c>
      <c r="O122" s="1">
        <v>100</v>
      </c>
      <c r="P122" s="1">
        <v>100</v>
      </c>
    </row>
    <row r="123" spans="1:16" x14ac:dyDescent="0.25">
      <c r="G123" s="85">
        <f>(G117+G118+G119+G120+G121+G122)/6</f>
        <v>100</v>
      </c>
      <c r="H123" s="85"/>
      <c r="I123" s="85">
        <f t="shared" ref="I123:P123" si="3">(I117+I118+I119+I120+I121+I122)/6</f>
        <v>100</v>
      </c>
      <c r="J123" s="85"/>
      <c r="K123" s="85">
        <f t="shared" si="3"/>
        <v>100</v>
      </c>
      <c r="L123" s="85"/>
      <c r="M123" s="85">
        <f t="shared" si="3"/>
        <v>100</v>
      </c>
      <c r="N123" s="85"/>
      <c r="O123" s="85">
        <f t="shared" si="3"/>
        <v>100</v>
      </c>
      <c r="P123" s="85">
        <f t="shared" si="3"/>
        <v>100</v>
      </c>
    </row>
    <row r="125" spans="1:16" x14ac:dyDescent="0.25">
      <c r="A125" s="1" t="s">
        <v>543</v>
      </c>
      <c r="B125" s="1" t="s">
        <v>804</v>
      </c>
      <c r="C125" s="1" t="s">
        <v>884</v>
      </c>
      <c r="D125" s="1">
        <v>12</v>
      </c>
      <c r="E125" s="116">
        <v>2658</v>
      </c>
      <c r="F125" s="1">
        <v>14</v>
      </c>
      <c r="G125" s="1">
        <v>99.47</v>
      </c>
      <c r="H125" s="1">
        <v>0</v>
      </c>
      <c r="I125" s="1">
        <v>100</v>
      </c>
      <c r="J125" s="1">
        <v>0</v>
      </c>
      <c r="K125" s="1">
        <v>100</v>
      </c>
      <c r="L125" s="1">
        <v>0</v>
      </c>
      <c r="M125" s="1">
        <v>100</v>
      </c>
      <c r="N125" s="1">
        <v>0</v>
      </c>
      <c r="O125" s="1">
        <v>100</v>
      </c>
      <c r="P125" s="1">
        <v>99.89</v>
      </c>
    </row>
    <row r="126" spans="1:16" x14ac:dyDescent="0.25">
      <c r="A126" s="1" t="s">
        <v>543</v>
      </c>
      <c r="B126" s="1" t="s">
        <v>804</v>
      </c>
      <c r="C126" s="1" t="s">
        <v>806</v>
      </c>
      <c r="D126" s="1" t="s">
        <v>807</v>
      </c>
      <c r="E126" s="116">
        <v>2658</v>
      </c>
      <c r="F126" s="1">
        <v>14</v>
      </c>
      <c r="G126" s="1">
        <v>99.47</v>
      </c>
      <c r="H126" s="1">
        <v>0</v>
      </c>
      <c r="I126" s="1">
        <v>100</v>
      </c>
      <c r="J126" s="1">
        <v>0</v>
      </c>
      <c r="K126" s="1">
        <v>100</v>
      </c>
      <c r="L126" s="1">
        <v>0</v>
      </c>
      <c r="M126" s="1">
        <v>100</v>
      </c>
      <c r="N126" s="1">
        <v>0</v>
      </c>
      <c r="O126" s="1">
        <v>100</v>
      </c>
      <c r="P126" s="1">
        <v>99.89</v>
      </c>
    </row>
    <row r="127" spans="1:16" x14ac:dyDescent="0.25">
      <c r="G127" s="85">
        <f>(G125+G126)/2</f>
        <v>99.47</v>
      </c>
      <c r="H127" s="85"/>
      <c r="I127" s="85">
        <f t="shared" ref="I127:P127" si="4">(I125+I126)/2</f>
        <v>100</v>
      </c>
      <c r="J127" s="85"/>
      <c r="K127" s="85">
        <f t="shared" si="4"/>
        <v>100</v>
      </c>
      <c r="L127" s="85"/>
      <c r="M127" s="85">
        <f t="shared" si="4"/>
        <v>100</v>
      </c>
      <c r="N127" s="85"/>
      <c r="O127" s="85">
        <f t="shared" si="4"/>
        <v>100</v>
      </c>
      <c r="P127" s="85">
        <f t="shared" si="4"/>
        <v>99.89</v>
      </c>
    </row>
    <row r="129" spans="1:16" x14ac:dyDescent="0.25">
      <c r="A129" s="1" t="s">
        <v>543</v>
      </c>
      <c r="B129" s="1" t="s">
        <v>804</v>
      </c>
      <c r="C129" s="1" t="s">
        <v>885</v>
      </c>
      <c r="D129" s="1" t="s">
        <v>886</v>
      </c>
      <c r="E129" s="85">
        <v>130</v>
      </c>
      <c r="F129" s="85">
        <v>0</v>
      </c>
      <c r="G129" s="85">
        <v>100</v>
      </c>
      <c r="H129" s="85">
        <v>0</v>
      </c>
      <c r="I129" s="85">
        <v>100</v>
      </c>
      <c r="J129" s="85">
        <v>0</v>
      </c>
      <c r="K129" s="85">
        <v>100</v>
      </c>
      <c r="L129" s="85">
        <v>0</v>
      </c>
      <c r="M129" s="85">
        <v>100</v>
      </c>
      <c r="N129" s="85">
        <v>115</v>
      </c>
      <c r="O129" s="85">
        <v>11.54</v>
      </c>
      <c r="P129" s="85">
        <v>82.31</v>
      </c>
    </row>
    <row r="132" spans="1:16" s="83" customFormat="1" x14ac:dyDescent="0.25"/>
    <row r="134" spans="1:16" x14ac:dyDescent="0.25">
      <c r="A134" s="1" t="s">
        <v>555</v>
      </c>
      <c r="B134" s="1" t="s">
        <v>556</v>
      </c>
      <c r="C134" s="1" t="s">
        <v>557</v>
      </c>
      <c r="E134" s="109">
        <v>43080991</v>
      </c>
      <c r="F134" s="109">
        <v>7428340</v>
      </c>
      <c r="G134" s="85">
        <v>82.76</v>
      </c>
      <c r="H134" s="85">
        <v>0</v>
      </c>
      <c r="I134" s="85">
        <v>100</v>
      </c>
      <c r="J134" s="85">
        <v>0</v>
      </c>
      <c r="K134" s="85">
        <v>100</v>
      </c>
      <c r="L134" s="85">
        <v>0</v>
      </c>
      <c r="M134" s="85">
        <v>100</v>
      </c>
      <c r="N134" s="147" t="s">
        <v>497</v>
      </c>
      <c r="O134" s="147" t="s">
        <v>497</v>
      </c>
      <c r="P134" s="86">
        <f>AVERAGE(G134,I134,K134,M134)</f>
        <v>95.69</v>
      </c>
    </row>
    <row r="136" spans="1:16" x14ac:dyDescent="0.25">
      <c r="A136" s="1" t="s">
        <v>555</v>
      </c>
      <c r="B136" s="1" t="s">
        <v>808</v>
      </c>
      <c r="C136" s="1" t="s">
        <v>809</v>
      </c>
      <c r="E136" s="109">
        <v>6721</v>
      </c>
      <c r="F136" s="85">
        <v>174</v>
      </c>
      <c r="G136" s="85">
        <v>97.41</v>
      </c>
      <c r="H136" s="85">
        <v>0</v>
      </c>
      <c r="I136" s="85">
        <v>100</v>
      </c>
      <c r="J136" s="85">
        <v>0</v>
      </c>
      <c r="K136" s="85">
        <v>100</v>
      </c>
      <c r="L136" s="85">
        <v>0</v>
      </c>
      <c r="M136" s="85">
        <v>100</v>
      </c>
      <c r="N136" s="85">
        <v>0</v>
      </c>
      <c r="O136" s="85">
        <v>100</v>
      </c>
      <c r="P136" s="85">
        <v>99.48</v>
      </c>
    </row>
    <row r="138" spans="1:16" x14ac:dyDescent="0.25">
      <c r="A138" s="1" t="s">
        <v>555</v>
      </c>
      <c r="B138" s="1" t="s">
        <v>810</v>
      </c>
      <c r="C138" s="1" t="s">
        <v>811</v>
      </c>
      <c r="E138" s="109">
        <v>8837</v>
      </c>
      <c r="F138" s="109">
        <v>1768</v>
      </c>
      <c r="G138" s="85">
        <v>79.989999999999995</v>
      </c>
      <c r="H138" s="85">
        <v>0</v>
      </c>
      <c r="I138" s="85">
        <v>100</v>
      </c>
      <c r="J138" s="85">
        <v>0</v>
      </c>
      <c r="K138" s="85">
        <v>100</v>
      </c>
      <c r="L138" s="85">
        <v>0</v>
      </c>
      <c r="M138" s="85">
        <v>100</v>
      </c>
      <c r="N138" s="85">
        <v>0</v>
      </c>
      <c r="O138" s="85">
        <v>100</v>
      </c>
      <c r="P138" s="85">
        <v>96</v>
      </c>
    </row>
    <row r="140" spans="1:16" x14ac:dyDescent="0.25">
      <c r="A140" s="1" t="s">
        <v>555</v>
      </c>
      <c r="B140" s="1" t="s">
        <v>887</v>
      </c>
      <c r="C140" s="1" t="s">
        <v>888</v>
      </c>
      <c r="E140" s="109">
        <v>1652</v>
      </c>
      <c r="F140" s="85">
        <v>746</v>
      </c>
      <c r="G140" s="85">
        <v>54.84</v>
      </c>
      <c r="H140" s="85">
        <v>0</v>
      </c>
      <c r="I140" s="85">
        <v>100</v>
      </c>
      <c r="J140" s="85">
        <v>0</v>
      </c>
      <c r="K140" s="85">
        <v>100</v>
      </c>
      <c r="L140" s="85">
        <v>0</v>
      </c>
      <c r="M140" s="85">
        <v>100</v>
      </c>
      <c r="N140" s="85">
        <v>0</v>
      </c>
      <c r="O140" s="85">
        <v>100</v>
      </c>
      <c r="P140" s="85">
        <v>90.97</v>
      </c>
    </row>
    <row r="142" spans="1:16" x14ac:dyDescent="0.25">
      <c r="A142" s="1" t="s">
        <v>555</v>
      </c>
      <c r="B142" s="1" t="s">
        <v>812</v>
      </c>
      <c r="C142" s="1" t="s">
        <v>813</v>
      </c>
      <c r="D142" s="1" t="s">
        <v>814</v>
      </c>
      <c r="E142" s="116">
        <v>3013094</v>
      </c>
      <c r="F142" s="116">
        <v>1255917</v>
      </c>
      <c r="G142" s="1">
        <v>58.32</v>
      </c>
      <c r="H142" s="1">
        <v>0</v>
      </c>
      <c r="I142" s="1">
        <v>100</v>
      </c>
      <c r="J142" s="1">
        <v>0</v>
      </c>
      <c r="K142" s="1">
        <v>100</v>
      </c>
      <c r="L142" s="1">
        <v>0</v>
      </c>
      <c r="M142" s="1">
        <v>100</v>
      </c>
      <c r="N142" s="146" t="s">
        <v>497</v>
      </c>
      <c r="O142" s="146" t="s">
        <v>497</v>
      </c>
      <c r="P142" s="1">
        <f>AVERAGE(G142,I142,K142,M142)</f>
        <v>89.58</v>
      </c>
    </row>
    <row r="143" spans="1:16" x14ac:dyDescent="0.25">
      <c r="A143" s="1" t="s">
        <v>555</v>
      </c>
      <c r="B143" s="1" t="s">
        <v>812</v>
      </c>
      <c r="C143" s="1" t="s">
        <v>813</v>
      </c>
      <c r="D143" s="1" t="s">
        <v>889</v>
      </c>
      <c r="E143" s="116">
        <v>4294556</v>
      </c>
      <c r="F143" s="116">
        <v>1079056</v>
      </c>
      <c r="G143" s="1">
        <v>74.87</v>
      </c>
      <c r="H143" s="1">
        <v>0</v>
      </c>
      <c r="I143" s="1">
        <v>100</v>
      </c>
      <c r="J143" s="1">
        <v>0</v>
      </c>
      <c r="K143" s="1">
        <v>100</v>
      </c>
      <c r="L143" s="1">
        <v>0</v>
      </c>
      <c r="M143" s="1">
        <v>100</v>
      </c>
      <c r="N143" s="146" t="s">
        <v>497</v>
      </c>
      <c r="O143" s="146" t="s">
        <v>497</v>
      </c>
      <c r="P143" s="1">
        <f t="shared" ref="P143:P145" si="5">AVERAGE(G143,I143,K143,M143)</f>
        <v>93.717500000000001</v>
      </c>
    </row>
    <row r="144" spans="1:16" x14ac:dyDescent="0.25">
      <c r="A144" s="1" t="s">
        <v>555</v>
      </c>
      <c r="B144" s="1" t="s">
        <v>812</v>
      </c>
      <c r="C144" s="1" t="s">
        <v>813</v>
      </c>
      <c r="D144" s="1" t="s">
        <v>890</v>
      </c>
      <c r="E144" s="116">
        <v>1431641</v>
      </c>
      <c r="F144" s="116">
        <v>417824</v>
      </c>
      <c r="G144" s="1">
        <v>70.819999999999993</v>
      </c>
      <c r="H144" s="1">
        <v>0</v>
      </c>
      <c r="I144" s="1">
        <v>100</v>
      </c>
      <c r="J144" s="1">
        <v>0</v>
      </c>
      <c r="K144" s="1">
        <v>100</v>
      </c>
      <c r="L144" s="1">
        <v>0</v>
      </c>
      <c r="M144" s="1">
        <v>100</v>
      </c>
      <c r="N144" s="146" t="s">
        <v>497</v>
      </c>
      <c r="O144" s="146" t="s">
        <v>497</v>
      </c>
      <c r="P144" s="1">
        <f t="shared" si="5"/>
        <v>92.704999999999998</v>
      </c>
    </row>
    <row r="145" spans="1:16" x14ac:dyDescent="0.25">
      <c r="A145" s="1" t="s">
        <v>555</v>
      </c>
      <c r="B145" s="1" t="s">
        <v>812</v>
      </c>
      <c r="C145" s="1" t="s">
        <v>813</v>
      </c>
      <c r="D145" s="1" t="s">
        <v>891</v>
      </c>
      <c r="E145" s="1">
        <v>7</v>
      </c>
      <c r="F145" s="1">
        <v>2</v>
      </c>
      <c r="G145" s="1">
        <v>71.430000000000007</v>
      </c>
      <c r="H145" s="1">
        <v>0</v>
      </c>
      <c r="I145" s="1">
        <v>100</v>
      </c>
      <c r="J145" s="1">
        <v>0</v>
      </c>
      <c r="K145" s="1">
        <v>100</v>
      </c>
      <c r="L145" s="1">
        <v>0</v>
      </c>
      <c r="M145" s="1">
        <v>100</v>
      </c>
      <c r="N145" s="146" t="s">
        <v>497</v>
      </c>
      <c r="O145" s="146" t="s">
        <v>497</v>
      </c>
      <c r="P145" s="1">
        <f t="shared" si="5"/>
        <v>92.857500000000002</v>
      </c>
    </row>
    <row r="146" spans="1:16" x14ac:dyDescent="0.25">
      <c r="G146" s="85">
        <f>(G142+G143+G144+G145)/4</f>
        <v>68.86</v>
      </c>
      <c r="H146" s="85"/>
      <c r="I146" s="85">
        <f t="shared" ref="I146:P146" si="6">(I142+I143+I144+I145)/4</f>
        <v>100</v>
      </c>
      <c r="J146" s="85"/>
      <c r="K146" s="85">
        <f t="shared" si="6"/>
        <v>100</v>
      </c>
      <c r="L146" s="85"/>
      <c r="M146" s="85">
        <f t="shared" si="6"/>
        <v>100</v>
      </c>
      <c r="N146" s="85"/>
      <c r="O146" s="146" t="s">
        <v>497</v>
      </c>
      <c r="P146" s="86">
        <f t="shared" si="6"/>
        <v>92.215000000000003</v>
      </c>
    </row>
    <row r="148" spans="1:16" x14ac:dyDescent="0.25">
      <c r="A148" s="1" t="s">
        <v>555</v>
      </c>
      <c r="B148" s="1" t="s">
        <v>815</v>
      </c>
      <c r="C148" s="1" t="s">
        <v>816</v>
      </c>
      <c r="D148" s="1" t="s">
        <v>817</v>
      </c>
      <c r="E148" s="116">
        <v>3090619</v>
      </c>
      <c r="F148" s="109">
        <v>59131</v>
      </c>
      <c r="G148" s="85">
        <v>98.09</v>
      </c>
      <c r="H148" s="85">
        <v>0</v>
      </c>
      <c r="I148" s="85">
        <v>100</v>
      </c>
      <c r="J148" s="85">
        <v>0</v>
      </c>
      <c r="K148" s="85">
        <v>100</v>
      </c>
      <c r="L148" s="85">
        <v>0</v>
      </c>
      <c r="M148" s="85">
        <v>100</v>
      </c>
      <c r="N148" s="109">
        <v>1617631</v>
      </c>
      <c r="O148" s="85">
        <v>47.66</v>
      </c>
      <c r="P148" s="85">
        <v>89.15</v>
      </c>
    </row>
    <row r="150" spans="1:16" x14ac:dyDescent="0.25">
      <c r="A150" s="1" t="s">
        <v>555</v>
      </c>
      <c r="B150" s="1" t="s">
        <v>810</v>
      </c>
      <c r="C150" s="1" t="s">
        <v>818</v>
      </c>
      <c r="E150" s="116">
        <v>14746234</v>
      </c>
      <c r="F150" s="109">
        <v>2059403</v>
      </c>
      <c r="G150" s="85">
        <v>86.03</v>
      </c>
      <c r="H150" s="85">
        <v>0</v>
      </c>
      <c r="I150" s="85">
        <v>100</v>
      </c>
      <c r="J150" s="85">
        <v>0</v>
      </c>
      <c r="K150" s="85">
        <v>100</v>
      </c>
      <c r="L150" s="85">
        <v>0</v>
      </c>
      <c r="M150" s="85">
        <v>100</v>
      </c>
      <c r="N150" s="85">
        <v>0</v>
      </c>
      <c r="O150" s="85">
        <v>100</v>
      </c>
      <c r="P150" s="85">
        <v>97.21</v>
      </c>
    </row>
    <row r="152" spans="1:16" x14ac:dyDescent="0.25">
      <c r="A152" s="1" t="s">
        <v>555</v>
      </c>
      <c r="B152" s="1" t="s">
        <v>819</v>
      </c>
      <c r="C152" s="1" t="s">
        <v>820</v>
      </c>
      <c r="E152" s="116">
        <v>53188</v>
      </c>
      <c r="F152" s="109">
        <v>5910</v>
      </c>
      <c r="G152" s="85">
        <v>88.89</v>
      </c>
      <c r="H152" s="85">
        <v>0</v>
      </c>
      <c r="I152" s="85">
        <v>100</v>
      </c>
      <c r="J152" s="85">
        <v>0</v>
      </c>
      <c r="K152" s="85">
        <v>100</v>
      </c>
      <c r="L152" s="85">
        <v>0</v>
      </c>
      <c r="M152" s="85">
        <v>100</v>
      </c>
      <c r="N152" s="109">
        <v>19315</v>
      </c>
      <c r="O152" s="85">
        <v>63.69</v>
      </c>
      <c r="P152" s="85">
        <v>90.51</v>
      </c>
    </row>
    <row r="154" spans="1:16" x14ac:dyDescent="0.25">
      <c r="A154" s="1" t="s">
        <v>555</v>
      </c>
      <c r="B154" s="1" t="s">
        <v>821</v>
      </c>
      <c r="C154" s="1" t="s">
        <v>822</v>
      </c>
      <c r="E154" s="116">
        <v>1597959</v>
      </c>
      <c r="F154" s="109">
        <v>270575</v>
      </c>
      <c r="G154" s="85">
        <v>83.07</v>
      </c>
      <c r="H154" s="85">
        <v>0</v>
      </c>
      <c r="I154" s="85">
        <v>100</v>
      </c>
      <c r="J154" s="85">
        <v>0</v>
      </c>
      <c r="K154" s="85">
        <v>100</v>
      </c>
      <c r="L154" s="85">
        <v>0</v>
      </c>
      <c r="M154" s="85">
        <v>100</v>
      </c>
      <c r="N154" s="109">
        <v>1597959</v>
      </c>
      <c r="O154" s="85">
        <v>0</v>
      </c>
      <c r="P154" s="152">
        <v>76.61</v>
      </c>
    </row>
    <row r="156" spans="1:16" s="83" customFormat="1" x14ac:dyDescent="0.25"/>
    <row r="158" spans="1:16" s="51" customFormat="1" ht="60" x14ac:dyDescent="0.25">
      <c r="A158" s="148" t="s">
        <v>892</v>
      </c>
      <c r="B158" s="51" t="s">
        <v>893</v>
      </c>
      <c r="C158" s="51" t="s">
        <v>894</v>
      </c>
      <c r="E158" s="149">
        <v>42820</v>
      </c>
      <c r="F158" s="150">
        <v>0</v>
      </c>
      <c r="G158" s="150">
        <v>100</v>
      </c>
      <c r="H158" s="150">
        <v>0</v>
      </c>
      <c r="I158" s="150">
        <v>100</v>
      </c>
      <c r="J158" s="149">
        <v>42820</v>
      </c>
      <c r="K158" s="150">
        <v>0</v>
      </c>
      <c r="L158" s="149">
        <v>42820</v>
      </c>
      <c r="M158" s="150">
        <v>0</v>
      </c>
      <c r="N158" s="150">
        <v>0</v>
      </c>
      <c r="O158" s="150">
        <v>100</v>
      </c>
      <c r="P158" s="153">
        <v>60</v>
      </c>
    </row>
    <row r="160" spans="1:16" s="83" customFormat="1" x14ac:dyDescent="0.25"/>
    <row r="162" spans="1:16" x14ac:dyDescent="0.25">
      <c r="A162" s="1" t="s">
        <v>558</v>
      </c>
      <c r="B162" s="1" t="s">
        <v>690</v>
      </c>
      <c r="C162" s="1" t="s">
        <v>691</v>
      </c>
      <c r="E162" s="1">
        <v>57</v>
      </c>
      <c r="F162" s="1">
        <v>0</v>
      </c>
      <c r="G162" s="1">
        <v>100</v>
      </c>
      <c r="H162" s="1">
        <v>0</v>
      </c>
      <c r="I162" s="1">
        <v>100</v>
      </c>
      <c r="J162" s="1">
        <v>0</v>
      </c>
      <c r="K162" s="1">
        <v>100</v>
      </c>
      <c r="L162" s="1">
        <v>0</v>
      </c>
      <c r="M162" s="1">
        <v>100</v>
      </c>
      <c r="N162" s="1">
        <v>0</v>
      </c>
      <c r="O162" s="1">
        <v>100</v>
      </c>
      <c r="P162" s="1">
        <v>100</v>
      </c>
    </row>
    <row r="163" spans="1:16" x14ac:dyDescent="0.25">
      <c r="A163" s="1" t="s">
        <v>558</v>
      </c>
      <c r="B163" s="1" t="s">
        <v>823</v>
      </c>
      <c r="C163" s="1" t="s">
        <v>824</v>
      </c>
      <c r="E163" s="1">
        <v>278</v>
      </c>
      <c r="F163" s="1">
        <v>0</v>
      </c>
      <c r="G163" s="1">
        <v>100</v>
      </c>
      <c r="H163" s="1">
        <v>0</v>
      </c>
      <c r="I163" s="1">
        <v>100</v>
      </c>
      <c r="J163" s="1">
        <v>0</v>
      </c>
      <c r="K163" s="1">
        <v>100</v>
      </c>
      <c r="L163" s="1">
        <v>0</v>
      </c>
      <c r="M163" s="1">
        <v>100</v>
      </c>
      <c r="N163" s="1">
        <v>0</v>
      </c>
      <c r="O163" s="1">
        <v>100</v>
      </c>
      <c r="P163" s="1">
        <v>100</v>
      </c>
    </row>
    <row r="164" spans="1:16" x14ac:dyDescent="0.25">
      <c r="A164" s="1" t="s">
        <v>558</v>
      </c>
      <c r="B164" s="1" t="s">
        <v>825</v>
      </c>
      <c r="C164" s="1" t="s">
        <v>826</v>
      </c>
      <c r="E164" s="1">
        <v>141</v>
      </c>
      <c r="F164" s="1">
        <v>0</v>
      </c>
      <c r="G164" s="1">
        <v>100</v>
      </c>
      <c r="H164" s="1">
        <v>0</v>
      </c>
      <c r="I164" s="1">
        <v>100</v>
      </c>
      <c r="J164" s="1">
        <v>0</v>
      </c>
      <c r="K164" s="1">
        <v>100</v>
      </c>
      <c r="L164" s="1">
        <v>0</v>
      </c>
      <c r="M164" s="1">
        <v>100</v>
      </c>
      <c r="N164" s="1">
        <v>0</v>
      </c>
      <c r="O164" s="1">
        <v>100</v>
      </c>
      <c r="P164" s="1">
        <v>100</v>
      </c>
    </row>
    <row r="165" spans="1:16" x14ac:dyDescent="0.25">
      <c r="A165" s="1" t="s">
        <v>558</v>
      </c>
      <c r="B165" s="1" t="s">
        <v>693</v>
      </c>
      <c r="C165" s="1" t="s">
        <v>694</v>
      </c>
      <c r="E165" s="1">
        <v>554</v>
      </c>
      <c r="F165" s="1">
        <v>0</v>
      </c>
      <c r="G165" s="1">
        <v>100</v>
      </c>
      <c r="H165" s="1">
        <v>0</v>
      </c>
      <c r="I165" s="1">
        <v>100</v>
      </c>
      <c r="J165" s="1">
        <v>554</v>
      </c>
      <c r="K165" s="1">
        <v>0</v>
      </c>
      <c r="L165" s="1">
        <v>554</v>
      </c>
      <c r="M165" s="1">
        <v>0</v>
      </c>
      <c r="N165" s="1">
        <v>0</v>
      </c>
      <c r="O165" s="1">
        <v>100</v>
      </c>
      <c r="P165" s="1">
        <v>60</v>
      </c>
    </row>
    <row r="166" spans="1:16" x14ac:dyDescent="0.25">
      <c r="A166" s="1" t="s">
        <v>558</v>
      </c>
      <c r="B166" s="1" t="s">
        <v>696</v>
      </c>
      <c r="C166" s="1" t="s">
        <v>697</v>
      </c>
      <c r="E166" s="1">
        <v>510</v>
      </c>
      <c r="F166" s="1">
        <v>0</v>
      </c>
      <c r="G166" s="1">
        <v>100</v>
      </c>
      <c r="H166" s="1">
        <v>0</v>
      </c>
      <c r="I166" s="1">
        <v>100</v>
      </c>
      <c r="J166" s="1">
        <v>0</v>
      </c>
      <c r="K166" s="1">
        <v>100</v>
      </c>
      <c r="L166" s="1">
        <v>0</v>
      </c>
      <c r="M166" s="1">
        <v>100</v>
      </c>
      <c r="N166" s="1">
        <v>0</v>
      </c>
      <c r="O166" s="1">
        <v>100</v>
      </c>
      <c r="P166" s="1">
        <v>100</v>
      </c>
    </row>
    <row r="167" spans="1:16" x14ac:dyDescent="0.25">
      <c r="A167" s="1" t="s">
        <v>558</v>
      </c>
      <c r="B167" s="1" t="s">
        <v>698</v>
      </c>
      <c r="C167" s="1" t="s">
        <v>699</v>
      </c>
      <c r="E167" s="1">
        <v>330</v>
      </c>
      <c r="F167" s="1">
        <v>0</v>
      </c>
      <c r="G167" s="1">
        <v>100</v>
      </c>
      <c r="H167" s="1">
        <v>0</v>
      </c>
      <c r="I167" s="1">
        <v>100</v>
      </c>
      <c r="J167" s="1">
        <v>0</v>
      </c>
      <c r="K167" s="1">
        <v>100</v>
      </c>
      <c r="L167" s="1">
        <v>0</v>
      </c>
      <c r="M167" s="1">
        <v>100</v>
      </c>
      <c r="N167" s="1">
        <v>0</v>
      </c>
      <c r="O167" s="1">
        <v>100</v>
      </c>
      <c r="P167" s="1">
        <v>100</v>
      </c>
    </row>
    <row r="168" spans="1:16" x14ac:dyDescent="0.25">
      <c r="A168" s="1" t="s">
        <v>558</v>
      </c>
      <c r="B168" s="1" t="s">
        <v>701</v>
      </c>
      <c r="C168" s="1" t="s">
        <v>702</v>
      </c>
      <c r="E168" s="1">
        <v>341</v>
      </c>
      <c r="F168" s="1">
        <v>0</v>
      </c>
      <c r="G168" s="1">
        <v>100</v>
      </c>
      <c r="H168" s="1">
        <v>0</v>
      </c>
      <c r="I168" s="1">
        <v>100</v>
      </c>
      <c r="J168" s="1">
        <v>0</v>
      </c>
      <c r="K168" s="1">
        <v>100</v>
      </c>
      <c r="L168" s="1">
        <v>0</v>
      </c>
      <c r="M168" s="1">
        <v>100</v>
      </c>
      <c r="N168" s="1">
        <v>0</v>
      </c>
      <c r="O168" s="1">
        <v>100</v>
      </c>
      <c r="P168" s="1">
        <v>100</v>
      </c>
    </row>
    <row r="169" spans="1:16" x14ac:dyDescent="0.25">
      <c r="A169" s="1" t="s">
        <v>558</v>
      </c>
      <c r="B169" s="1" t="s">
        <v>704</v>
      </c>
      <c r="C169" s="1" t="s">
        <v>705</v>
      </c>
      <c r="E169" s="1">
        <v>549</v>
      </c>
      <c r="F169" s="1">
        <v>5</v>
      </c>
      <c r="G169" s="1">
        <v>99.09</v>
      </c>
      <c r="H169" s="1">
        <v>0</v>
      </c>
      <c r="I169" s="1">
        <v>100</v>
      </c>
      <c r="J169" s="1">
        <v>0</v>
      </c>
      <c r="K169" s="1">
        <v>100</v>
      </c>
      <c r="L169" s="1">
        <v>0</v>
      </c>
      <c r="M169" s="1">
        <v>100</v>
      </c>
      <c r="N169" s="1">
        <v>0</v>
      </c>
      <c r="O169" s="1">
        <v>100</v>
      </c>
      <c r="P169" s="1">
        <v>99.82</v>
      </c>
    </row>
    <row r="170" spans="1:16" x14ac:dyDescent="0.25">
      <c r="A170" s="1" t="s">
        <v>558</v>
      </c>
      <c r="B170" s="1" t="s">
        <v>707</v>
      </c>
      <c r="C170" s="1" t="s">
        <v>708</v>
      </c>
      <c r="E170" s="1">
        <v>278</v>
      </c>
      <c r="F170" s="1">
        <v>15</v>
      </c>
      <c r="G170" s="1">
        <v>94.6</v>
      </c>
      <c r="H170" s="1">
        <v>0</v>
      </c>
      <c r="I170" s="1">
        <v>100</v>
      </c>
      <c r="J170" s="1">
        <v>0</v>
      </c>
      <c r="K170" s="1">
        <v>100</v>
      </c>
      <c r="L170" s="1">
        <v>0</v>
      </c>
      <c r="M170" s="1">
        <v>100</v>
      </c>
      <c r="N170" s="1">
        <v>0</v>
      </c>
      <c r="O170" s="1">
        <v>100</v>
      </c>
      <c r="P170" s="1">
        <v>98.92</v>
      </c>
    </row>
    <row r="171" spans="1:16" x14ac:dyDescent="0.25">
      <c r="A171" s="1" t="s">
        <v>558</v>
      </c>
      <c r="B171" s="1" t="s">
        <v>711</v>
      </c>
      <c r="C171" s="1" t="s">
        <v>712</v>
      </c>
      <c r="E171" s="1">
        <v>166</v>
      </c>
      <c r="F171" s="1">
        <v>0</v>
      </c>
      <c r="G171" s="1">
        <v>100</v>
      </c>
      <c r="H171" s="1">
        <v>0</v>
      </c>
      <c r="I171" s="1">
        <v>100</v>
      </c>
      <c r="J171" s="1">
        <v>166</v>
      </c>
      <c r="K171" s="1">
        <v>0</v>
      </c>
      <c r="L171" s="1">
        <v>166</v>
      </c>
      <c r="M171" s="1">
        <v>0</v>
      </c>
      <c r="N171" s="1">
        <v>0</v>
      </c>
      <c r="O171" s="1">
        <v>100</v>
      </c>
      <c r="P171" s="1">
        <v>60</v>
      </c>
    </row>
    <row r="172" spans="1:16" x14ac:dyDescent="0.25">
      <c r="A172" s="1" t="s">
        <v>558</v>
      </c>
      <c r="B172" s="1" t="s">
        <v>827</v>
      </c>
      <c r="C172" s="1" t="s">
        <v>828</v>
      </c>
      <c r="E172" s="1">
        <v>25</v>
      </c>
      <c r="F172" s="1">
        <v>0</v>
      </c>
      <c r="G172" s="1">
        <v>100</v>
      </c>
      <c r="H172" s="1">
        <v>0</v>
      </c>
      <c r="I172" s="1">
        <v>100</v>
      </c>
      <c r="J172" s="1">
        <v>0</v>
      </c>
      <c r="K172" s="1">
        <v>100</v>
      </c>
      <c r="L172" s="1">
        <v>0</v>
      </c>
      <c r="M172" s="1">
        <v>100</v>
      </c>
      <c r="N172" s="1">
        <v>0</v>
      </c>
      <c r="O172" s="1">
        <v>100</v>
      </c>
      <c r="P172" s="1">
        <v>100</v>
      </c>
    </row>
    <row r="173" spans="1:16" x14ac:dyDescent="0.25">
      <c r="A173" s="1" t="s">
        <v>558</v>
      </c>
      <c r="B173" s="1" t="s">
        <v>714</v>
      </c>
      <c r="C173" s="1" t="s">
        <v>715</v>
      </c>
      <c r="E173" s="1">
        <v>54</v>
      </c>
      <c r="F173" s="1">
        <v>0</v>
      </c>
      <c r="G173" s="1">
        <v>100</v>
      </c>
      <c r="H173" s="1">
        <v>0</v>
      </c>
      <c r="I173" s="1">
        <v>100</v>
      </c>
      <c r="J173" s="1">
        <v>0</v>
      </c>
      <c r="K173" s="1">
        <v>100</v>
      </c>
      <c r="L173" s="1">
        <v>0</v>
      </c>
      <c r="M173" s="1">
        <v>100</v>
      </c>
      <c r="N173" s="1">
        <v>0</v>
      </c>
      <c r="O173" s="1">
        <v>100</v>
      </c>
      <c r="P173" s="1">
        <v>100</v>
      </c>
    </row>
    <row r="174" spans="1:16" x14ac:dyDescent="0.25">
      <c r="A174" s="1" t="s">
        <v>558</v>
      </c>
      <c r="B174" s="1" t="s">
        <v>559</v>
      </c>
      <c r="C174" s="1" t="s">
        <v>560</v>
      </c>
      <c r="E174" s="1">
        <v>101</v>
      </c>
      <c r="F174" s="1">
        <v>0</v>
      </c>
      <c r="G174" s="1">
        <v>100</v>
      </c>
      <c r="H174" s="1">
        <v>0</v>
      </c>
      <c r="I174" s="1">
        <v>100</v>
      </c>
      <c r="J174" s="1">
        <v>0</v>
      </c>
      <c r="K174" s="1">
        <v>100</v>
      </c>
      <c r="L174" s="1">
        <v>0</v>
      </c>
      <c r="M174" s="1">
        <v>100</v>
      </c>
      <c r="N174" s="1">
        <v>0</v>
      </c>
      <c r="O174" s="1">
        <v>100</v>
      </c>
      <c r="P174" s="1">
        <v>100</v>
      </c>
    </row>
    <row r="175" spans="1:16" x14ac:dyDescent="0.25">
      <c r="A175" s="1" t="s">
        <v>558</v>
      </c>
      <c r="B175" s="1" t="s">
        <v>718</v>
      </c>
      <c r="C175" s="1" t="s">
        <v>719</v>
      </c>
      <c r="E175" s="1">
        <v>841</v>
      </c>
      <c r="F175" s="1">
        <v>0</v>
      </c>
      <c r="G175" s="1">
        <v>100</v>
      </c>
      <c r="H175" s="1">
        <v>0</v>
      </c>
      <c r="I175" s="1">
        <v>100</v>
      </c>
      <c r="J175" s="1">
        <v>0</v>
      </c>
      <c r="K175" s="1">
        <v>100</v>
      </c>
      <c r="L175" s="1">
        <v>0</v>
      </c>
      <c r="M175" s="1">
        <v>100</v>
      </c>
      <c r="N175" s="1">
        <v>0</v>
      </c>
      <c r="O175" s="1">
        <v>100</v>
      </c>
      <c r="P175" s="1">
        <v>100</v>
      </c>
    </row>
    <row r="176" spans="1:16" x14ac:dyDescent="0.25">
      <c r="A176" s="1" t="s">
        <v>558</v>
      </c>
      <c r="B176" s="1" t="s">
        <v>721</v>
      </c>
      <c r="C176" s="1" t="s">
        <v>722</v>
      </c>
      <c r="E176" s="1">
        <v>356</v>
      </c>
      <c r="F176" s="1">
        <v>4</v>
      </c>
      <c r="G176" s="1">
        <v>98.88</v>
      </c>
      <c r="H176" s="1">
        <v>0</v>
      </c>
      <c r="I176" s="1">
        <v>100</v>
      </c>
      <c r="J176" s="1">
        <v>0</v>
      </c>
      <c r="K176" s="1">
        <v>100</v>
      </c>
      <c r="L176" s="1">
        <v>0</v>
      </c>
      <c r="M176" s="1">
        <v>100</v>
      </c>
      <c r="N176" s="1">
        <v>0</v>
      </c>
      <c r="O176" s="1">
        <v>100</v>
      </c>
      <c r="P176" s="1">
        <v>99.78</v>
      </c>
    </row>
    <row r="177" spans="1:16" x14ac:dyDescent="0.25">
      <c r="A177" s="1" t="s">
        <v>558</v>
      </c>
      <c r="B177" s="1" t="s">
        <v>724</v>
      </c>
      <c r="C177" s="1" t="s">
        <v>725</v>
      </c>
      <c r="E177" s="1">
        <v>909</v>
      </c>
      <c r="F177" s="1">
        <v>0</v>
      </c>
      <c r="G177" s="1">
        <v>100</v>
      </c>
      <c r="H177" s="1">
        <v>0</v>
      </c>
      <c r="I177" s="1">
        <v>100</v>
      </c>
      <c r="J177" s="1">
        <v>0</v>
      </c>
      <c r="K177" s="1">
        <v>100</v>
      </c>
      <c r="L177" s="1">
        <v>0</v>
      </c>
      <c r="M177" s="1">
        <v>100</v>
      </c>
      <c r="N177" s="1">
        <v>1</v>
      </c>
      <c r="O177" s="1">
        <v>99.89</v>
      </c>
      <c r="P177" s="1">
        <v>99.98</v>
      </c>
    </row>
    <row r="178" spans="1:16" x14ac:dyDescent="0.25">
      <c r="A178" s="1" t="s">
        <v>558</v>
      </c>
      <c r="B178" s="1" t="s">
        <v>727</v>
      </c>
      <c r="C178" s="1" t="s">
        <v>728</v>
      </c>
      <c r="E178" s="1">
        <v>301</v>
      </c>
      <c r="F178" s="1">
        <v>0</v>
      </c>
      <c r="G178" s="1">
        <v>100</v>
      </c>
      <c r="H178" s="1">
        <v>0</v>
      </c>
      <c r="I178" s="1">
        <v>100</v>
      </c>
      <c r="J178" s="1">
        <v>0</v>
      </c>
      <c r="K178" s="1">
        <v>100</v>
      </c>
      <c r="L178" s="1">
        <v>0</v>
      </c>
      <c r="M178" s="1">
        <v>100</v>
      </c>
      <c r="N178" s="1">
        <v>0</v>
      </c>
      <c r="O178" s="1">
        <v>100</v>
      </c>
      <c r="P178" s="1">
        <v>100</v>
      </c>
    </row>
    <row r="179" spans="1:16" x14ac:dyDescent="0.25">
      <c r="A179" s="1" t="s">
        <v>558</v>
      </c>
      <c r="B179" s="1" t="s">
        <v>829</v>
      </c>
      <c r="C179" s="1" t="s">
        <v>830</v>
      </c>
      <c r="E179" s="1">
        <v>6</v>
      </c>
      <c r="F179" s="1">
        <v>0</v>
      </c>
      <c r="G179" s="1">
        <v>100</v>
      </c>
      <c r="H179" s="1">
        <v>0</v>
      </c>
      <c r="I179" s="1">
        <v>100</v>
      </c>
      <c r="J179" s="1">
        <v>0</v>
      </c>
      <c r="K179" s="1">
        <v>100</v>
      </c>
      <c r="L179" s="1">
        <v>0</v>
      </c>
      <c r="M179" s="1">
        <v>100</v>
      </c>
      <c r="N179" s="1">
        <v>0</v>
      </c>
      <c r="O179" s="1">
        <v>100</v>
      </c>
      <c r="P179" s="1">
        <v>100</v>
      </c>
    </row>
    <row r="180" spans="1:16" x14ac:dyDescent="0.25">
      <c r="A180" s="1" t="s">
        <v>558</v>
      </c>
      <c r="B180" s="1" t="s">
        <v>746</v>
      </c>
      <c r="C180" s="1" t="s">
        <v>831</v>
      </c>
      <c r="E180" s="1">
        <v>24</v>
      </c>
      <c r="F180" s="1">
        <v>0</v>
      </c>
      <c r="G180" s="1">
        <v>100</v>
      </c>
      <c r="H180" s="1">
        <v>0</v>
      </c>
      <c r="I180" s="1">
        <v>100</v>
      </c>
      <c r="J180" s="1">
        <v>0</v>
      </c>
      <c r="K180" s="1">
        <v>100</v>
      </c>
      <c r="L180" s="1">
        <v>0</v>
      </c>
      <c r="M180" s="1">
        <v>100</v>
      </c>
      <c r="N180" s="1">
        <v>0</v>
      </c>
      <c r="O180" s="1">
        <v>100</v>
      </c>
      <c r="P180" s="1">
        <v>100</v>
      </c>
    </row>
    <row r="181" spans="1:16" x14ac:dyDescent="0.25">
      <c r="G181" s="82">
        <f>(G162+G163+G164+G165+G166+G167+G168+G169+G170+G171+G172+G173+G174+G175+G176+G177+G178+G179+G180)/19</f>
        <v>99.608947368421056</v>
      </c>
      <c r="H181" s="82"/>
      <c r="I181" s="82">
        <f t="shared" ref="I181:P181" si="7">(I162+I163+I164+I165+I166+I167+I168+I169+I170+I171+I172+I173+I174+I175+I176+I177+I178+I179+I180)/19</f>
        <v>100</v>
      </c>
      <c r="J181" s="82"/>
      <c r="K181" s="82">
        <f t="shared" si="7"/>
        <v>89.473684210526315</v>
      </c>
      <c r="L181" s="82"/>
      <c r="M181" s="82">
        <f t="shared" si="7"/>
        <v>89.473684210526315</v>
      </c>
      <c r="N181" s="82"/>
      <c r="O181" s="82">
        <f t="shared" si="7"/>
        <v>99.994210526315797</v>
      </c>
      <c r="P181" s="82">
        <f t="shared" si="7"/>
        <v>95.710526315789465</v>
      </c>
    </row>
    <row r="183" spans="1:16" x14ac:dyDescent="0.25">
      <c r="A183" s="1" t="s">
        <v>558</v>
      </c>
      <c r="B183" s="1" t="s">
        <v>561</v>
      </c>
      <c r="C183" s="1" t="s">
        <v>562</v>
      </c>
      <c r="E183" s="85">
        <v>378</v>
      </c>
      <c r="F183" s="85">
        <v>47</v>
      </c>
      <c r="G183" s="85">
        <v>87.57</v>
      </c>
      <c r="H183" s="85">
        <v>13</v>
      </c>
      <c r="I183" s="85">
        <v>96.56</v>
      </c>
      <c r="J183" s="85">
        <v>13</v>
      </c>
      <c r="K183" s="85">
        <v>96.56</v>
      </c>
      <c r="L183" s="85">
        <v>371</v>
      </c>
      <c r="M183" s="85">
        <v>1.85</v>
      </c>
      <c r="N183" s="85">
        <v>0</v>
      </c>
      <c r="O183" s="85">
        <v>100</v>
      </c>
      <c r="P183" s="152">
        <v>76.510000000000005</v>
      </c>
    </row>
    <row r="185" spans="1:16" x14ac:dyDescent="0.25">
      <c r="A185" s="1" t="s">
        <v>558</v>
      </c>
      <c r="B185" s="1" t="s">
        <v>561</v>
      </c>
      <c r="C185" s="1" t="s">
        <v>563</v>
      </c>
      <c r="D185" s="1" t="s">
        <v>732</v>
      </c>
      <c r="E185" s="1">
        <v>897</v>
      </c>
      <c r="F185" s="1">
        <v>19</v>
      </c>
      <c r="G185" s="1">
        <v>97.88</v>
      </c>
      <c r="H185" s="1">
        <v>6</v>
      </c>
      <c r="I185" s="1">
        <v>99.33</v>
      </c>
      <c r="J185" s="1">
        <v>6</v>
      </c>
      <c r="K185" s="1">
        <v>99.33</v>
      </c>
      <c r="L185" s="1">
        <v>607</v>
      </c>
      <c r="M185" s="1">
        <v>32.33</v>
      </c>
      <c r="N185" s="1">
        <v>0</v>
      </c>
      <c r="O185" s="1">
        <v>100</v>
      </c>
      <c r="P185" s="1">
        <v>85.77</v>
      </c>
    </row>
    <row r="186" spans="1:16" x14ac:dyDescent="0.25">
      <c r="A186" s="1" t="s">
        <v>558</v>
      </c>
      <c r="B186" s="1" t="s">
        <v>561</v>
      </c>
      <c r="C186" s="1" t="s">
        <v>563</v>
      </c>
      <c r="D186" s="1" t="s">
        <v>564</v>
      </c>
      <c r="E186" s="116">
        <v>460979</v>
      </c>
      <c r="F186" s="116">
        <v>19531</v>
      </c>
      <c r="G186" s="1">
        <v>95.76</v>
      </c>
      <c r="H186" s="116">
        <v>4474</v>
      </c>
      <c r="I186" s="1">
        <v>99.03</v>
      </c>
      <c r="J186" s="116">
        <v>4568</v>
      </c>
      <c r="K186" s="1">
        <v>99.01</v>
      </c>
      <c r="L186" s="116">
        <v>315999</v>
      </c>
      <c r="M186" s="1">
        <v>31.45</v>
      </c>
      <c r="N186" s="1">
        <v>0</v>
      </c>
      <c r="O186" s="1">
        <v>100</v>
      </c>
      <c r="P186" s="1">
        <v>85.05</v>
      </c>
    </row>
    <row r="187" spans="1:16" x14ac:dyDescent="0.25">
      <c r="A187" s="1" t="s">
        <v>558</v>
      </c>
      <c r="B187" s="1" t="s">
        <v>561</v>
      </c>
      <c r="C187" s="1" t="s">
        <v>563</v>
      </c>
      <c r="D187" s="1" t="s">
        <v>738</v>
      </c>
      <c r="E187" s="116">
        <v>2482</v>
      </c>
      <c r="F187" s="1">
        <v>17</v>
      </c>
      <c r="G187" s="1">
        <v>99.32</v>
      </c>
      <c r="H187" s="1">
        <v>224</v>
      </c>
      <c r="I187" s="1">
        <v>90.98</v>
      </c>
      <c r="J187" s="1">
        <v>224</v>
      </c>
      <c r="K187" s="1">
        <v>90.98</v>
      </c>
      <c r="L187" s="116">
        <v>1839</v>
      </c>
      <c r="M187" s="1">
        <v>25.91</v>
      </c>
      <c r="N187" s="1">
        <v>0</v>
      </c>
      <c r="O187" s="1">
        <v>100</v>
      </c>
      <c r="P187" s="1">
        <v>81.430000000000007</v>
      </c>
    </row>
    <row r="188" spans="1:16" x14ac:dyDescent="0.25">
      <c r="G188" s="82">
        <f>(G185+G186+G187)/3</f>
        <v>97.653333333333322</v>
      </c>
      <c r="H188" s="82"/>
      <c r="I188" s="82">
        <f t="shared" ref="I188:P188" si="8">(I185+I186+I187)/3</f>
        <v>96.446666666666673</v>
      </c>
      <c r="J188" s="82"/>
      <c r="K188" s="82">
        <f t="shared" si="8"/>
        <v>96.44</v>
      </c>
      <c r="L188" s="82"/>
      <c r="M188" s="82">
        <f t="shared" si="8"/>
        <v>29.896666666666665</v>
      </c>
      <c r="N188" s="82"/>
      <c r="O188" s="82">
        <f t="shared" si="8"/>
        <v>100</v>
      </c>
      <c r="P188" s="82">
        <f t="shared" si="8"/>
        <v>84.083333333333329</v>
      </c>
    </row>
    <row r="190" spans="1:16" x14ac:dyDescent="0.25">
      <c r="A190" s="1" t="s">
        <v>558</v>
      </c>
      <c r="B190" s="1" t="s">
        <v>561</v>
      </c>
      <c r="C190" s="1" t="s">
        <v>742</v>
      </c>
      <c r="E190" s="109">
        <v>221648</v>
      </c>
      <c r="F190" s="109">
        <v>11825</v>
      </c>
      <c r="G190" s="85">
        <v>94.66</v>
      </c>
      <c r="H190" s="109">
        <v>1087</v>
      </c>
      <c r="I190" s="85">
        <v>99.51</v>
      </c>
      <c r="J190" s="109">
        <v>83667</v>
      </c>
      <c r="K190" s="85">
        <v>62.25</v>
      </c>
      <c r="L190" s="109">
        <v>221648</v>
      </c>
      <c r="M190" s="85">
        <v>0</v>
      </c>
      <c r="N190" s="85">
        <v>0</v>
      </c>
      <c r="O190" s="85">
        <v>100</v>
      </c>
      <c r="P190" s="152">
        <v>71.290000000000006</v>
      </c>
    </row>
    <row r="192" spans="1:16" x14ac:dyDescent="0.25">
      <c r="A192" s="1" t="s">
        <v>558</v>
      </c>
      <c r="B192" s="1" t="s">
        <v>561</v>
      </c>
      <c r="C192" s="1" t="s">
        <v>566</v>
      </c>
      <c r="E192" s="85">
        <v>11</v>
      </c>
      <c r="F192" s="85">
        <v>2</v>
      </c>
      <c r="G192" s="85">
        <v>81.819999999999993</v>
      </c>
      <c r="H192" s="85">
        <v>0</v>
      </c>
      <c r="I192" s="85">
        <v>100</v>
      </c>
      <c r="J192" s="85">
        <v>2</v>
      </c>
      <c r="K192" s="85">
        <v>81.819999999999993</v>
      </c>
      <c r="L192" s="85">
        <v>11</v>
      </c>
      <c r="M192" s="85">
        <v>0</v>
      </c>
      <c r="N192" s="85">
        <v>0</v>
      </c>
      <c r="O192" s="85">
        <v>100</v>
      </c>
      <c r="P192" s="152">
        <v>72.73</v>
      </c>
    </row>
    <row r="194" spans="1:16" x14ac:dyDescent="0.25">
      <c r="A194" s="1" t="s">
        <v>558</v>
      </c>
      <c r="B194" s="1" t="s">
        <v>718</v>
      </c>
      <c r="C194" s="1" t="s">
        <v>895</v>
      </c>
      <c r="E194" s="1">
        <v>1</v>
      </c>
      <c r="F194" s="1">
        <v>0</v>
      </c>
      <c r="G194" s="1">
        <v>100</v>
      </c>
      <c r="H194" s="1">
        <v>0</v>
      </c>
      <c r="I194" s="1">
        <v>100</v>
      </c>
      <c r="J194" s="1">
        <v>0</v>
      </c>
      <c r="K194" s="1">
        <v>100</v>
      </c>
      <c r="L194" s="1">
        <v>0</v>
      </c>
      <c r="M194" s="1">
        <v>100</v>
      </c>
      <c r="N194" s="1">
        <v>0</v>
      </c>
      <c r="O194" s="1">
        <v>100</v>
      </c>
      <c r="P194" s="1">
        <v>100</v>
      </c>
    </row>
    <row r="195" spans="1:16" x14ac:dyDescent="0.25">
      <c r="A195" s="1" t="s">
        <v>558</v>
      </c>
      <c r="B195" s="1" t="s">
        <v>746</v>
      </c>
      <c r="C195" s="1" t="s">
        <v>747</v>
      </c>
      <c r="E195" s="1">
        <v>97</v>
      </c>
      <c r="F195" s="1">
        <v>0</v>
      </c>
      <c r="G195" s="1">
        <v>100</v>
      </c>
      <c r="H195" s="1">
        <v>0</v>
      </c>
      <c r="I195" s="1">
        <v>100</v>
      </c>
      <c r="J195" s="1">
        <v>0</v>
      </c>
      <c r="K195" s="1">
        <v>100</v>
      </c>
      <c r="L195" s="1">
        <v>0</v>
      </c>
      <c r="M195" s="1">
        <v>100</v>
      </c>
      <c r="N195" s="1">
        <v>0</v>
      </c>
      <c r="O195" s="1">
        <v>100</v>
      </c>
      <c r="P195" s="1">
        <v>100</v>
      </c>
    </row>
    <row r="196" spans="1:16" x14ac:dyDescent="0.25">
      <c r="G196" s="85">
        <f>(G194+G195)/2</f>
        <v>100</v>
      </c>
      <c r="H196" s="85"/>
      <c r="I196" s="85">
        <f t="shared" ref="I196:P196" si="9">(I194+I195)/2</f>
        <v>100</v>
      </c>
      <c r="J196" s="85"/>
      <c r="K196" s="85">
        <f t="shared" si="9"/>
        <v>100</v>
      </c>
      <c r="L196" s="85"/>
      <c r="M196" s="85">
        <f t="shared" si="9"/>
        <v>100</v>
      </c>
      <c r="N196" s="85"/>
      <c r="O196" s="85">
        <f t="shared" si="9"/>
        <v>100</v>
      </c>
      <c r="P196" s="85">
        <f t="shared" si="9"/>
        <v>100</v>
      </c>
    </row>
    <row r="198" spans="1:16" s="83" customFormat="1" x14ac:dyDescent="0.25"/>
    <row r="200" spans="1:16" x14ac:dyDescent="0.25">
      <c r="A200" s="1" t="s">
        <v>570</v>
      </c>
      <c r="B200" s="1" t="s">
        <v>832</v>
      </c>
      <c r="C200" s="1" t="s">
        <v>833</v>
      </c>
      <c r="E200" s="85">
        <v>239</v>
      </c>
      <c r="F200" s="85">
        <v>0</v>
      </c>
      <c r="G200" s="85">
        <v>100</v>
      </c>
      <c r="H200" s="85">
        <v>0</v>
      </c>
      <c r="I200" s="85">
        <v>100</v>
      </c>
      <c r="J200" s="85">
        <v>0</v>
      </c>
      <c r="K200" s="85">
        <v>100</v>
      </c>
      <c r="L200" s="85">
        <v>0</v>
      </c>
      <c r="M200" s="85">
        <v>100</v>
      </c>
      <c r="N200" s="85">
        <v>0</v>
      </c>
      <c r="O200" s="85">
        <v>100</v>
      </c>
      <c r="P200" s="85">
        <v>100</v>
      </c>
    </row>
    <row r="202" spans="1:16" x14ac:dyDescent="0.25">
      <c r="A202" s="1" t="s">
        <v>570</v>
      </c>
      <c r="B202" s="1" t="s">
        <v>571</v>
      </c>
      <c r="C202" s="1" t="s">
        <v>749</v>
      </c>
      <c r="D202" s="1" t="s">
        <v>750</v>
      </c>
      <c r="E202" s="116">
        <v>60919</v>
      </c>
      <c r="F202" s="1">
        <v>162</v>
      </c>
      <c r="G202" s="1">
        <v>99.73</v>
      </c>
      <c r="H202" s="1">
        <v>0</v>
      </c>
      <c r="I202" s="1">
        <v>100</v>
      </c>
      <c r="J202" s="1">
        <v>0</v>
      </c>
      <c r="K202" s="1">
        <v>100</v>
      </c>
      <c r="L202" s="1">
        <v>0</v>
      </c>
      <c r="M202" s="1">
        <v>100</v>
      </c>
      <c r="N202" s="1">
        <v>0</v>
      </c>
      <c r="O202" s="1">
        <v>100</v>
      </c>
      <c r="P202" s="1">
        <v>99.95</v>
      </c>
    </row>
    <row r="203" spans="1:16" x14ac:dyDescent="0.25">
      <c r="A203" s="1" t="s">
        <v>570</v>
      </c>
      <c r="B203" s="1" t="s">
        <v>571</v>
      </c>
      <c r="C203" s="1" t="s">
        <v>749</v>
      </c>
      <c r="D203" s="1" t="s">
        <v>753</v>
      </c>
      <c r="E203" s="116">
        <v>239168</v>
      </c>
      <c r="F203" s="116">
        <v>2035</v>
      </c>
      <c r="G203" s="1">
        <v>99.15</v>
      </c>
      <c r="H203" s="1">
        <v>0</v>
      </c>
      <c r="I203" s="1">
        <v>100</v>
      </c>
      <c r="J203" s="1">
        <v>0</v>
      </c>
      <c r="K203" s="1">
        <v>100</v>
      </c>
      <c r="L203" s="1">
        <v>224</v>
      </c>
      <c r="M203" s="1">
        <v>99.91</v>
      </c>
      <c r="N203" s="1">
        <v>0</v>
      </c>
      <c r="O203" s="1">
        <v>100</v>
      </c>
      <c r="P203" s="1">
        <v>99.81</v>
      </c>
    </row>
    <row r="204" spans="1:16" x14ac:dyDescent="0.25">
      <c r="A204" s="1" t="s">
        <v>570</v>
      </c>
      <c r="B204" s="1" t="s">
        <v>571</v>
      </c>
      <c r="C204" s="1" t="s">
        <v>749</v>
      </c>
      <c r="D204" s="1" t="s">
        <v>757</v>
      </c>
      <c r="E204" s="116">
        <v>6212</v>
      </c>
      <c r="F204" s="1">
        <v>1</v>
      </c>
      <c r="G204" s="1">
        <v>99.98</v>
      </c>
      <c r="H204" s="1">
        <v>0</v>
      </c>
      <c r="I204" s="1">
        <v>100</v>
      </c>
      <c r="J204" s="1">
        <v>0</v>
      </c>
      <c r="K204" s="1">
        <v>100</v>
      </c>
      <c r="L204" s="1">
        <v>0</v>
      </c>
      <c r="M204" s="1">
        <v>100</v>
      </c>
      <c r="N204" s="1">
        <v>0</v>
      </c>
      <c r="O204" s="1">
        <v>100</v>
      </c>
      <c r="P204" s="1">
        <v>100</v>
      </c>
    </row>
    <row r="205" spans="1:16" x14ac:dyDescent="0.25">
      <c r="G205" s="85">
        <f>(G202+G203+G204)/3</f>
        <v>99.62</v>
      </c>
      <c r="H205" s="85"/>
      <c r="I205" s="85">
        <f t="shared" ref="I205:P205" si="10">(I202+I203+I204)/3</f>
        <v>100</v>
      </c>
      <c r="J205" s="85"/>
      <c r="K205" s="85">
        <f t="shared" si="10"/>
        <v>100</v>
      </c>
      <c r="L205" s="85"/>
      <c r="M205" s="85">
        <f t="shared" si="10"/>
        <v>99.969999999999985</v>
      </c>
      <c r="N205" s="85"/>
      <c r="O205" s="85">
        <f t="shared" si="10"/>
        <v>100</v>
      </c>
      <c r="P205" s="85">
        <f t="shared" si="10"/>
        <v>99.92</v>
      </c>
    </row>
    <row r="207" spans="1:16" x14ac:dyDescent="0.25">
      <c r="A207" s="1" t="s">
        <v>570</v>
      </c>
      <c r="B207" s="1" t="s">
        <v>571</v>
      </c>
      <c r="C207" s="1" t="s">
        <v>577</v>
      </c>
      <c r="D207" s="1" t="s">
        <v>578</v>
      </c>
      <c r="E207" s="1">
        <v>4</v>
      </c>
      <c r="F207" s="1">
        <v>0</v>
      </c>
      <c r="G207" s="1">
        <v>100</v>
      </c>
      <c r="H207" s="1">
        <v>0</v>
      </c>
      <c r="I207" s="1">
        <v>100</v>
      </c>
      <c r="J207" s="1">
        <v>0</v>
      </c>
      <c r="K207" s="1">
        <v>100</v>
      </c>
      <c r="L207" s="1">
        <v>0</v>
      </c>
      <c r="M207" s="1">
        <v>100</v>
      </c>
      <c r="N207" s="1">
        <v>0</v>
      </c>
      <c r="O207" s="1">
        <v>100</v>
      </c>
      <c r="P207" s="1">
        <v>100</v>
      </c>
    </row>
    <row r="208" spans="1:16" x14ac:dyDescent="0.25">
      <c r="A208" s="1" t="s">
        <v>570</v>
      </c>
      <c r="B208" s="1" t="s">
        <v>571</v>
      </c>
      <c r="C208" s="1" t="s">
        <v>577</v>
      </c>
      <c r="D208" s="1" t="s">
        <v>834</v>
      </c>
      <c r="E208" s="116">
        <v>2884</v>
      </c>
      <c r="F208" s="1">
        <v>0</v>
      </c>
      <c r="G208" s="1">
        <v>100</v>
      </c>
      <c r="H208" s="1">
        <v>0</v>
      </c>
      <c r="I208" s="1">
        <v>100</v>
      </c>
      <c r="J208" s="1">
        <v>0</v>
      </c>
      <c r="K208" s="1">
        <v>100</v>
      </c>
      <c r="L208" s="1">
        <v>0</v>
      </c>
      <c r="M208" s="1">
        <v>100</v>
      </c>
      <c r="N208" s="1">
        <v>0</v>
      </c>
      <c r="O208" s="1">
        <v>100</v>
      </c>
      <c r="P208" s="1">
        <v>100</v>
      </c>
    </row>
    <row r="209" spans="1:16" x14ac:dyDescent="0.25">
      <c r="A209" s="1" t="s">
        <v>570</v>
      </c>
      <c r="B209" s="1" t="s">
        <v>571</v>
      </c>
      <c r="C209" s="1" t="s">
        <v>577</v>
      </c>
      <c r="D209" s="1" t="s">
        <v>579</v>
      </c>
      <c r="E209" s="1">
        <v>15</v>
      </c>
      <c r="F209" s="1">
        <v>0</v>
      </c>
      <c r="G209" s="1">
        <v>100</v>
      </c>
      <c r="H209" s="1">
        <v>0</v>
      </c>
      <c r="I209" s="1">
        <v>100</v>
      </c>
      <c r="J209" s="1">
        <v>0</v>
      </c>
      <c r="K209" s="1">
        <v>100</v>
      </c>
      <c r="L209" s="1">
        <v>0</v>
      </c>
      <c r="M209" s="1">
        <v>100</v>
      </c>
      <c r="N209" s="1">
        <v>15</v>
      </c>
      <c r="O209" s="1">
        <v>0</v>
      </c>
      <c r="P209" s="1">
        <v>80</v>
      </c>
    </row>
    <row r="210" spans="1:16" x14ac:dyDescent="0.25">
      <c r="A210" s="1" t="s">
        <v>570</v>
      </c>
      <c r="B210" s="1" t="s">
        <v>571</v>
      </c>
      <c r="C210" s="1" t="s">
        <v>577</v>
      </c>
      <c r="D210" s="1" t="s">
        <v>580</v>
      </c>
      <c r="E210" s="116">
        <v>5768</v>
      </c>
      <c r="F210" s="1">
        <v>0</v>
      </c>
      <c r="G210" s="1">
        <v>100</v>
      </c>
      <c r="H210" s="1">
        <v>0</v>
      </c>
      <c r="I210" s="1">
        <v>100</v>
      </c>
      <c r="J210" s="1">
        <v>0</v>
      </c>
      <c r="K210" s="1">
        <v>100</v>
      </c>
      <c r="L210" s="1">
        <v>0</v>
      </c>
      <c r="M210" s="1">
        <v>100</v>
      </c>
      <c r="N210" s="116">
        <v>5768</v>
      </c>
      <c r="O210" s="1">
        <v>0</v>
      </c>
      <c r="P210" s="1">
        <v>80</v>
      </c>
    </row>
    <row r="211" spans="1:16" x14ac:dyDescent="0.25">
      <c r="A211" s="1" t="s">
        <v>570</v>
      </c>
      <c r="B211" s="1" t="s">
        <v>571</v>
      </c>
      <c r="C211" s="1" t="s">
        <v>577</v>
      </c>
      <c r="D211" s="1" t="s">
        <v>581</v>
      </c>
      <c r="E211" s="116">
        <v>5082</v>
      </c>
      <c r="F211" s="1">
        <v>0</v>
      </c>
      <c r="G211" s="1">
        <v>100</v>
      </c>
      <c r="H211" s="1">
        <v>0</v>
      </c>
      <c r="I211" s="1">
        <v>100</v>
      </c>
      <c r="J211" s="1">
        <v>0</v>
      </c>
      <c r="K211" s="1">
        <v>100</v>
      </c>
      <c r="L211" s="1">
        <v>5</v>
      </c>
      <c r="M211" s="1">
        <v>99.9</v>
      </c>
      <c r="N211" s="116">
        <v>5082</v>
      </c>
      <c r="O211" s="1">
        <v>0</v>
      </c>
      <c r="P211" s="1">
        <v>79.98</v>
      </c>
    </row>
    <row r="212" spans="1:16" x14ac:dyDescent="0.25">
      <c r="G212" s="82">
        <f>(G207+G208+G209+G210+G211)/5</f>
        <v>100</v>
      </c>
      <c r="H212" s="82"/>
      <c r="I212" s="82">
        <f t="shared" ref="I212:P212" si="11">(I207+I208+I209+I210+I211)/5</f>
        <v>100</v>
      </c>
      <c r="J212" s="82"/>
      <c r="K212" s="82">
        <f t="shared" si="11"/>
        <v>100</v>
      </c>
      <c r="L212" s="82"/>
      <c r="M212" s="82">
        <f t="shared" si="11"/>
        <v>99.97999999999999</v>
      </c>
      <c r="N212" s="82"/>
      <c r="O212" s="82">
        <f t="shared" si="11"/>
        <v>40</v>
      </c>
      <c r="P212" s="82">
        <f t="shared" si="11"/>
        <v>87.996000000000009</v>
      </c>
    </row>
    <row r="214" spans="1:16" x14ac:dyDescent="0.25">
      <c r="A214" s="1" t="s">
        <v>570</v>
      </c>
      <c r="B214" s="1" t="s">
        <v>571</v>
      </c>
      <c r="C214" s="1" t="s">
        <v>582</v>
      </c>
      <c r="D214" s="1" t="s">
        <v>835</v>
      </c>
      <c r="E214" s="1">
        <v>98</v>
      </c>
      <c r="F214" s="1">
        <v>0</v>
      </c>
      <c r="G214" s="1">
        <v>100</v>
      </c>
      <c r="H214" s="1">
        <v>0</v>
      </c>
      <c r="I214" s="1">
        <v>100</v>
      </c>
      <c r="J214" s="1">
        <v>0</v>
      </c>
      <c r="K214" s="1">
        <v>100</v>
      </c>
      <c r="L214" s="1">
        <v>0</v>
      </c>
      <c r="M214" s="1">
        <v>100</v>
      </c>
      <c r="N214" s="1">
        <v>2</v>
      </c>
      <c r="O214" s="1">
        <v>97.96</v>
      </c>
      <c r="P214" s="1">
        <v>99.59</v>
      </c>
    </row>
    <row r="215" spans="1:16" x14ac:dyDescent="0.25">
      <c r="A215" s="1" t="s">
        <v>570</v>
      </c>
      <c r="B215" s="1" t="s">
        <v>571</v>
      </c>
      <c r="C215" s="1" t="s">
        <v>582</v>
      </c>
      <c r="D215" s="1" t="s">
        <v>896</v>
      </c>
      <c r="E215" s="1">
        <v>408</v>
      </c>
      <c r="F215" s="1">
        <v>0</v>
      </c>
      <c r="G215" s="1">
        <v>100</v>
      </c>
      <c r="H215" s="1">
        <v>0</v>
      </c>
      <c r="I215" s="1">
        <v>100</v>
      </c>
      <c r="J215" s="1">
        <v>0</v>
      </c>
      <c r="K215" s="1">
        <v>100</v>
      </c>
      <c r="L215" s="1">
        <v>0</v>
      </c>
      <c r="M215" s="1">
        <v>100</v>
      </c>
      <c r="N215" s="1">
        <v>0</v>
      </c>
      <c r="O215" s="1">
        <v>100</v>
      </c>
      <c r="P215" s="1">
        <v>100</v>
      </c>
    </row>
    <row r="216" spans="1:16" x14ac:dyDescent="0.25">
      <c r="A216" s="1" t="s">
        <v>570</v>
      </c>
      <c r="B216" s="1" t="s">
        <v>571</v>
      </c>
      <c r="C216" s="1" t="s">
        <v>582</v>
      </c>
      <c r="D216" s="1" t="s">
        <v>836</v>
      </c>
      <c r="E216" s="1">
        <v>107</v>
      </c>
      <c r="F216" s="1">
        <v>0</v>
      </c>
      <c r="G216" s="1">
        <v>100</v>
      </c>
      <c r="H216" s="1">
        <v>0</v>
      </c>
      <c r="I216" s="1">
        <v>100</v>
      </c>
      <c r="J216" s="1">
        <v>0</v>
      </c>
      <c r="K216" s="1">
        <v>100</v>
      </c>
      <c r="L216" s="1">
        <v>0</v>
      </c>
      <c r="M216" s="1">
        <v>100</v>
      </c>
      <c r="N216" s="1">
        <v>1</v>
      </c>
      <c r="O216" s="1">
        <v>99.07</v>
      </c>
      <c r="P216" s="1">
        <v>99.81</v>
      </c>
    </row>
    <row r="217" spans="1:16" x14ac:dyDescent="0.25">
      <c r="A217" s="1" t="s">
        <v>570</v>
      </c>
      <c r="B217" s="1" t="s">
        <v>571</v>
      </c>
      <c r="C217" s="1" t="s">
        <v>582</v>
      </c>
      <c r="D217" s="1" t="s">
        <v>583</v>
      </c>
      <c r="E217" s="116">
        <v>1390</v>
      </c>
      <c r="F217" s="1">
        <v>123</v>
      </c>
      <c r="G217" s="1">
        <v>91.15</v>
      </c>
      <c r="H217" s="1">
        <v>0</v>
      </c>
      <c r="I217" s="1">
        <v>100</v>
      </c>
      <c r="J217" s="1">
        <v>0</v>
      </c>
      <c r="K217" s="1">
        <v>100</v>
      </c>
      <c r="L217" s="1">
        <v>0</v>
      </c>
      <c r="M217" s="1">
        <v>100</v>
      </c>
      <c r="N217" s="1">
        <v>0</v>
      </c>
      <c r="O217" s="1">
        <v>100</v>
      </c>
      <c r="P217" s="1">
        <v>98.23</v>
      </c>
    </row>
    <row r="218" spans="1:16" x14ac:dyDescent="0.25">
      <c r="A218" s="1" t="s">
        <v>570</v>
      </c>
      <c r="B218" s="1" t="s">
        <v>571</v>
      </c>
      <c r="C218" s="1" t="s">
        <v>582</v>
      </c>
      <c r="D218" s="1" t="s">
        <v>837</v>
      </c>
      <c r="E218" s="116">
        <v>1847</v>
      </c>
      <c r="F218" s="1">
        <v>0</v>
      </c>
      <c r="G218" s="1">
        <v>100</v>
      </c>
      <c r="H218" s="1">
        <v>0</v>
      </c>
      <c r="I218" s="1">
        <v>100</v>
      </c>
      <c r="J218" s="1">
        <v>0</v>
      </c>
      <c r="K218" s="1">
        <v>100</v>
      </c>
      <c r="L218" s="116">
        <v>1847</v>
      </c>
      <c r="M218" s="1">
        <v>0</v>
      </c>
      <c r="N218" s="1">
        <v>292</v>
      </c>
      <c r="O218" s="1">
        <v>84.19</v>
      </c>
      <c r="P218" s="1">
        <v>76.84</v>
      </c>
    </row>
    <row r="219" spans="1:16" x14ac:dyDescent="0.25">
      <c r="G219" s="85">
        <f>(G214+G215+G216+G217+G218)/5</f>
        <v>98.22999999999999</v>
      </c>
      <c r="H219" s="85"/>
      <c r="I219" s="85">
        <f t="shared" ref="I219:P219" si="12">(I214+I215+I216+I217+I218)/5</f>
        <v>100</v>
      </c>
      <c r="J219" s="85"/>
      <c r="K219" s="85">
        <f t="shared" si="12"/>
        <v>100</v>
      </c>
      <c r="L219" s="85"/>
      <c r="M219" s="85">
        <f t="shared" si="12"/>
        <v>80</v>
      </c>
      <c r="N219" s="85"/>
      <c r="O219" s="85">
        <f t="shared" si="12"/>
        <v>96.244</v>
      </c>
      <c r="P219" s="82">
        <f t="shared" si="12"/>
        <v>94.894000000000005</v>
      </c>
    </row>
    <row r="221" spans="1:16" s="83" customFormat="1" x14ac:dyDescent="0.25"/>
    <row r="223" spans="1:16" x14ac:dyDescent="0.25">
      <c r="A223" s="1" t="s">
        <v>838</v>
      </c>
      <c r="B223" s="1" t="s">
        <v>897</v>
      </c>
      <c r="C223" s="1" t="s">
        <v>840</v>
      </c>
      <c r="E223" s="109">
        <v>36880793</v>
      </c>
      <c r="F223" s="109">
        <v>6884761</v>
      </c>
      <c r="G223" s="85">
        <v>81.33</v>
      </c>
      <c r="H223" s="85">
        <v>0</v>
      </c>
      <c r="I223" s="85">
        <v>100</v>
      </c>
      <c r="J223" s="85">
        <v>0</v>
      </c>
      <c r="K223" s="85">
        <v>100</v>
      </c>
      <c r="L223" s="109">
        <v>7545</v>
      </c>
      <c r="M223" s="85">
        <v>99.98</v>
      </c>
      <c r="N223" s="147" t="s">
        <v>497</v>
      </c>
      <c r="O223" s="86" t="s">
        <v>497</v>
      </c>
      <c r="P223" s="86">
        <f>AVERAGE(G223,I223,K223,M223)</f>
        <v>95.327500000000001</v>
      </c>
    </row>
    <row r="225" spans="1:16" x14ac:dyDescent="0.25">
      <c r="A225" s="1" t="s">
        <v>838</v>
      </c>
      <c r="B225" s="1" t="s">
        <v>841</v>
      </c>
      <c r="C225" s="1" t="s">
        <v>842</v>
      </c>
      <c r="E225" s="109">
        <v>286254</v>
      </c>
      <c r="F225" s="109">
        <v>15404</v>
      </c>
      <c r="G225" s="85">
        <v>94.62</v>
      </c>
      <c r="H225" s="85">
        <v>30</v>
      </c>
      <c r="I225" s="85">
        <v>99.99</v>
      </c>
      <c r="J225" s="85">
        <v>30</v>
      </c>
      <c r="K225" s="85">
        <v>99.99</v>
      </c>
      <c r="L225" s="109">
        <v>193329</v>
      </c>
      <c r="M225" s="85">
        <v>32.46</v>
      </c>
      <c r="N225" s="147" t="s">
        <v>497</v>
      </c>
      <c r="O225" s="86" t="s">
        <v>497</v>
      </c>
      <c r="P225" s="86">
        <f>AVERAGE(G225,I225,K225,M225)</f>
        <v>81.765000000000001</v>
      </c>
    </row>
    <row r="227" spans="1:16" x14ac:dyDescent="0.25">
      <c r="A227" s="1" t="s">
        <v>838</v>
      </c>
      <c r="B227" s="1" t="s">
        <v>841</v>
      </c>
      <c r="C227" s="1" t="s">
        <v>843</v>
      </c>
      <c r="E227" s="109">
        <v>168162</v>
      </c>
      <c r="F227" s="109">
        <v>10152</v>
      </c>
      <c r="G227" s="85">
        <v>93.96</v>
      </c>
      <c r="H227" s="85">
        <v>499</v>
      </c>
      <c r="I227" s="85">
        <v>99.7</v>
      </c>
      <c r="J227" s="85">
        <v>532</v>
      </c>
      <c r="K227" s="85">
        <v>99.68</v>
      </c>
      <c r="L227" s="109">
        <v>108399</v>
      </c>
      <c r="M227" s="85">
        <v>35.54</v>
      </c>
      <c r="N227" s="147" t="s">
        <v>497</v>
      </c>
      <c r="O227" s="86" t="s">
        <v>497</v>
      </c>
      <c r="P227" s="86">
        <f>AVERAGE(G227,I227,K227,M227)</f>
        <v>82.220000000000013</v>
      </c>
    </row>
    <row r="229" spans="1:16" s="83" customFormat="1" x14ac:dyDescent="0.25"/>
    <row r="231" spans="1:16" x14ac:dyDescent="0.25">
      <c r="A231" s="66"/>
      <c r="B231" s="67" t="s">
        <v>468</v>
      </c>
    </row>
    <row r="232" spans="1:16" x14ac:dyDescent="0.25">
      <c r="A232" s="72"/>
      <c r="B232" s="67" t="s">
        <v>469</v>
      </c>
    </row>
    <row r="234" spans="1:16" x14ac:dyDescent="0.25">
      <c r="A234" s="1" t="s">
        <v>898</v>
      </c>
    </row>
  </sheetData>
  <mergeCells count="2">
    <mergeCell ref="D1:P1"/>
    <mergeCell ref="A2:P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baseColWidth="10" defaultColWidth="10.85546875" defaultRowHeight="15" x14ac:dyDescent="0.25"/>
  <cols>
    <col min="1" max="1" width="19.140625" style="1" customWidth="1"/>
    <col min="2" max="4" width="15.7109375" style="1" customWidth="1"/>
    <col min="5" max="6" width="11.7109375" style="1" customWidth="1"/>
    <col min="7" max="7" width="11.7109375" style="81" customWidth="1"/>
    <col min="8" max="8" width="11.7109375" style="1" customWidth="1"/>
    <col min="9" max="9" width="11.7109375" style="81" customWidth="1"/>
    <col min="10" max="10" width="11.7109375" style="1" customWidth="1"/>
    <col min="11" max="11" width="11.7109375" style="81" customWidth="1"/>
    <col min="12" max="12" width="11.7109375" style="1" customWidth="1"/>
    <col min="13" max="13" width="11.7109375" style="81" customWidth="1"/>
    <col min="14" max="14" width="11.7109375" style="1" customWidth="1"/>
    <col min="15" max="15" width="11.7109375" style="81" customWidth="1"/>
    <col min="16" max="16" width="11.7109375" style="1" customWidth="1"/>
    <col min="17" max="18" width="10.85546875" style="81"/>
    <col min="19" max="16384" width="10.85546875" style="1"/>
  </cols>
  <sheetData>
    <row r="1" spans="1:18" ht="86.25" customHeight="1" x14ac:dyDescent="0.25">
      <c r="A1" s="75"/>
      <c r="B1" s="75"/>
      <c r="C1" s="75"/>
      <c r="D1" s="160" t="s">
        <v>351</v>
      </c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</row>
    <row r="2" spans="1:18" ht="19.5" customHeight="1" x14ac:dyDescent="0.25">
      <c r="A2" s="166" t="s">
        <v>472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3" spans="1:18" s="80" customFormat="1" ht="48" x14ac:dyDescent="0.2">
      <c r="A3" s="76" t="s">
        <v>473</v>
      </c>
      <c r="B3" s="77" t="s">
        <v>474</v>
      </c>
      <c r="C3" s="77" t="s">
        <v>338</v>
      </c>
      <c r="D3" s="77" t="s">
        <v>475</v>
      </c>
      <c r="E3" s="78" t="s">
        <v>476</v>
      </c>
      <c r="F3" s="78" t="s">
        <v>477</v>
      </c>
      <c r="G3" s="79" t="s">
        <v>478</v>
      </c>
      <c r="H3" s="78" t="s">
        <v>479</v>
      </c>
      <c r="I3" s="79" t="s">
        <v>480</v>
      </c>
      <c r="J3" s="78" t="s">
        <v>481</v>
      </c>
      <c r="K3" s="79" t="s">
        <v>482</v>
      </c>
      <c r="L3" s="78" t="s">
        <v>483</v>
      </c>
      <c r="M3" s="79" t="s">
        <v>484</v>
      </c>
      <c r="N3" s="78" t="s">
        <v>485</v>
      </c>
      <c r="O3" s="79" t="s">
        <v>486</v>
      </c>
      <c r="P3" s="78" t="s">
        <v>487</v>
      </c>
      <c r="Q3" s="79" t="s">
        <v>488</v>
      </c>
      <c r="R3" s="79" t="s">
        <v>489</v>
      </c>
    </row>
    <row r="4" spans="1:18" x14ac:dyDescent="0.25">
      <c r="A4" s="1" t="s">
        <v>490</v>
      </c>
      <c r="B4" s="1" t="s">
        <v>491</v>
      </c>
      <c r="C4" s="1" t="s">
        <v>492</v>
      </c>
      <c r="E4" s="1">
        <v>4</v>
      </c>
      <c r="F4" s="1">
        <v>0</v>
      </c>
      <c r="G4" s="81">
        <f>((E4-F4)/E4)*100</f>
        <v>100</v>
      </c>
      <c r="H4" s="1">
        <v>0</v>
      </c>
      <c r="I4" s="81">
        <f>((E4-H4)/E4)*100</f>
        <v>100</v>
      </c>
      <c r="J4" s="1">
        <v>0</v>
      </c>
      <c r="K4" s="81">
        <f>((E4-J4)/E4)*100</f>
        <v>100</v>
      </c>
      <c r="L4" s="1">
        <v>0</v>
      </c>
      <c r="M4" s="81">
        <f>((E4-L4)/E4)*100</f>
        <v>100</v>
      </c>
      <c r="N4" s="1">
        <v>0</v>
      </c>
      <c r="O4" s="81">
        <f>((E4-N4)/E4)*100</f>
        <v>100</v>
      </c>
      <c r="P4" s="1">
        <v>0</v>
      </c>
      <c r="Q4" s="81">
        <f>((E4-P4)/E4)*100</f>
        <v>100</v>
      </c>
      <c r="R4" s="81">
        <f>(G4+I4+K4+M4+O4+Q4)/6</f>
        <v>100</v>
      </c>
    </row>
    <row r="5" spans="1:18" x14ac:dyDescent="0.25">
      <c r="A5" s="1" t="s">
        <v>490</v>
      </c>
      <c r="B5" s="1" t="s">
        <v>491</v>
      </c>
      <c r="C5" s="1" t="s">
        <v>492</v>
      </c>
      <c r="E5" s="1">
        <v>305</v>
      </c>
      <c r="F5" s="1">
        <v>0</v>
      </c>
      <c r="G5" s="81">
        <f t="shared" ref="G5:G77" si="0">((E5-F5)/E5)*100</f>
        <v>100</v>
      </c>
      <c r="H5" s="1">
        <v>0</v>
      </c>
      <c r="I5" s="81">
        <f t="shared" ref="I5:I77" si="1">((E5-H5)/E5)*100</f>
        <v>100</v>
      </c>
      <c r="J5" s="1">
        <v>0</v>
      </c>
      <c r="K5" s="81">
        <f t="shared" ref="K5:K77" si="2">((E5-J5)/E5)*100</f>
        <v>100</v>
      </c>
      <c r="L5" s="1">
        <v>0</v>
      </c>
      <c r="M5" s="81">
        <f t="shared" ref="M5:M77" si="3">((E5-L5)/E5)*100</f>
        <v>100</v>
      </c>
      <c r="N5" s="1">
        <v>4</v>
      </c>
      <c r="O5" s="81">
        <f t="shared" ref="O5:O77" si="4">((E5-N5)/E5)*100</f>
        <v>98.688524590163937</v>
      </c>
      <c r="P5" s="1">
        <v>0</v>
      </c>
      <c r="Q5" s="81">
        <f t="shared" ref="Q5:Q77" si="5">((E5-P5)/E5)*100</f>
        <v>100</v>
      </c>
      <c r="R5" s="81">
        <f t="shared" ref="R5:R77" si="6">(G5+I5+K5+M5+O5+Q5)/6</f>
        <v>99.781420765027335</v>
      </c>
    </row>
    <row r="6" spans="1:18" x14ac:dyDescent="0.25">
      <c r="G6" s="82">
        <f>(G4+G5)/2</f>
        <v>100</v>
      </c>
      <c r="H6" s="82"/>
      <c r="I6" s="82">
        <f t="shared" ref="I6:R6" si="7">(I4+I5)/2</f>
        <v>100</v>
      </c>
      <c r="J6" s="82"/>
      <c r="K6" s="82">
        <f t="shared" si="7"/>
        <v>100</v>
      </c>
      <c r="L6" s="82"/>
      <c r="M6" s="82">
        <f t="shared" si="7"/>
        <v>100</v>
      </c>
      <c r="N6" s="82"/>
      <c r="O6" s="82">
        <f t="shared" si="7"/>
        <v>99.344262295081961</v>
      </c>
      <c r="P6" s="82"/>
      <c r="Q6" s="82">
        <f t="shared" si="7"/>
        <v>100</v>
      </c>
      <c r="R6" s="82">
        <f t="shared" si="7"/>
        <v>99.890710382513674</v>
      </c>
    </row>
    <row r="8" spans="1:18" s="83" customFormat="1" x14ac:dyDescent="0.25">
      <c r="G8" s="84"/>
      <c r="I8" s="84"/>
      <c r="K8" s="84"/>
      <c r="M8" s="84"/>
      <c r="O8" s="84"/>
      <c r="Q8" s="84"/>
      <c r="R8" s="84"/>
    </row>
    <row r="10" spans="1:18" x14ac:dyDescent="0.25">
      <c r="A10" s="1" t="s">
        <v>493</v>
      </c>
      <c r="B10" s="1" t="s">
        <v>494</v>
      </c>
      <c r="C10" s="1" t="s">
        <v>495</v>
      </c>
      <c r="D10" s="1" t="s">
        <v>496</v>
      </c>
      <c r="E10" s="85">
        <v>74</v>
      </c>
      <c r="F10" s="85">
        <v>0</v>
      </c>
      <c r="G10" s="82">
        <f>((E10-F10)/E10)*100</f>
        <v>100</v>
      </c>
      <c r="H10" s="85">
        <v>0</v>
      </c>
      <c r="I10" s="82">
        <f>((E10-H10)/E10)*100</f>
        <v>100</v>
      </c>
      <c r="J10" s="85">
        <v>0</v>
      </c>
      <c r="K10" s="82">
        <f>((E10-J10)/E10)*100</f>
        <v>100</v>
      </c>
      <c r="L10" s="85">
        <v>0</v>
      </c>
      <c r="M10" s="82">
        <f>((E10-L10)/E10)*100</f>
        <v>100</v>
      </c>
      <c r="N10" s="85">
        <v>0</v>
      </c>
      <c r="O10" s="82">
        <f>((E10-N10)/E10)*100</f>
        <v>100</v>
      </c>
      <c r="P10" s="86" t="s">
        <v>497</v>
      </c>
      <c r="Q10" s="86" t="s">
        <v>497</v>
      </c>
      <c r="R10" s="87">
        <f>(G10+I10+K10+M10+O10)/5</f>
        <v>100</v>
      </c>
    </row>
    <row r="12" spans="1:18" x14ac:dyDescent="0.25">
      <c r="A12" s="1" t="s">
        <v>493</v>
      </c>
      <c r="B12" s="1" t="s">
        <v>494</v>
      </c>
      <c r="C12" s="1" t="s">
        <v>498</v>
      </c>
      <c r="D12" s="1" t="s">
        <v>499</v>
      </c>
      <c r="E12" s="1">
        <v>16</v>
      </c>
      <c r="F12" s="1">
        <v>0</v>
      </c>
      <c r="G12" s="81">
        <f t="shared" ref="G12:G14" si="8">((E12-F12)/E12)*100</f>
        <v>100</v>
      </c>
      <c r="H12" s="1">
        <v>0</v>
      </c>
      <c r="I12" s="81">
        <f t="shared" ref="I12:I14" si="9">((E12-H12)/E12)*100</f>
        <v>100</v>
      </c>
      <c r="J12" s="1">
        <v>0</v>
      </c>
      <c r="K12" s="81">
        <f t="shared" ref="K12:K14" si="10">((E12-J12)/E12)*100</f>
        <v>100</v>
      </c>
      <c r="L12" s="1">
        <v>0</v>
      </c>
      <c r="M12" s="81">
        <f t="shared" ref="M12:M14" si="11">((E12-L12)/E12)*100</f>
        <v>100</v>
      </c>
      <c r="N12" s="1">
        <v>0</v>
      </c>
      <c r="O12" s="81">
        <f t="shared" ref="O12:O14" si="12">((E12-N12)/E12)*100</f>
        <v>100</v>
      </c>
      <c r="P12" s="86" t="s">
        <v>497</v>
      </c>
      <c r="Q12" s="86" t="s">
        <v>497</v>
      </c>
      <c r="R12" s="81">
        <f>(G12+I12+K12+M12+O12)/5</f>
        <v>100</v>
      </c>
    </row>
    <row r="13" spans="1:18" x14ac:dyDescent="0.25">
      <c r="A13" s="1" t="s">
        <v>493</v>
      </c>
      <c r="B13" s="1" t="s">
        <v>494</v>
      </c>
      <c r="C13" s="1" t="s">
        <v>500</v>
      </c>
      <c r="D13" s="1" t="s">
        <v>501</v>
      </c>
      <c r="E13" s="1">
        <v>223</v>
      </c>
      <c r="F13" s="1">
        <v>0</v>
      </c>
      <c r="G13" s="81">
        <f t="shared" si="8"/>
        <v>100</v>
      </c>
      <c r="H13" s="1">
        <v>0</v>
      </c>
      <c r="I13" s="81">
        <f t="shared" si="9"/>
        <v>100</v>
      </c>
      <c r="J13" s="1">
        <v>0</v>
      </c>
      <c r="K13" s="81">
        <f t="shared" si="10"/>
        <v>100</v>
      </c>
      <c r="L13" s="1">
        <v>0</v>
      </c>
      <c r="M13" s="81">
        <f t="shared" si="11"/>
        <v>100</v>
      </c>
      <c r="N13" s="1">
        <v>0</v>
      </c>
      <c r="O13" s="81">
        <f t="shared" si="12"/>
        <v>100</v>
      </c>
      <c r="P13" s="86" t="s">
        <v>497</v>
      </c>
      <c r="Q13" s="86" t="s">
        <v>497</v>
      </c>
      <c r="R13" s="81">
        <f t="shared" ref="R13:R15" si="13">(G13+I13+K13+M13+O13)/5</f>
        <v>100</v>
      </c>
    </row>
    <row r="14" spans="1:18" x14ac:dyDescent="0.25">
      <c r="A14" s="1" t="s">
        <v>493</v>
      </c>
      <c r="B14" s="1" t="s">
        <v>494</v>
      </c>
      <c r="C14" s="1" t="s">
        <v>500</v>
      </c>
      <c r="D14" s="1" t="s">
        <v>502</v>
      </c>
      <c r="E14" s="1">
        <v>4</v>
      </c>
      <c r="F14" s="1">
        <v>0</v>
      </c>
      <c r="G14" s="81">
        <f t="shared" si="8"/>
        <v>100</v>
      </c>
      <c r="H14" s="1">
        <v>0</v>
      </c>
      <c r="I14" s="81">
        <f t="shared" si="9"/>
        <v>100</v>
      </c>
      <c r="J14" s="1">
        <v>0</v>
      </c>
      <c r="K14" s="81">
        <f t="shared" si="10"/>
        <v>100</v>
      </c>
      <c r="L14" s="1">
        <v>0</v>
      </c>
      <c r="M14" s="81">
        <f t="shared" si="11"/>
        <v>100</v>
      </c>
      <c r="N14" s="1">
        <v>0</v>
      </c>
      <c r="O14" s="81">
        <f t="shared" si="12"/>
        <v>100</v>
      </c>
      <c r="P14" s="86" t="s">
        <v>497</v>
      </c>
      <c r="Q14" s="86" t="s">
        <v>497</v>
      </c>
      <c r="R14" s="81">
        <f t="shared" si="13"/>
        <v>100</v>
      </c>
    </row>
    <row r="15" spans="1:18" x14ac:dyDescent="0.25">
      <c r="G15" s="82">
        <f>(G12+G13+G14)/3</f>
        <v>100</v>
      </c>
      <c r="H15" s="82"/>
      <c r="I15" s="82">
        <f>(I12+I13+I14)/3</f>
        <v>100</v>
      </c>
      <c r="J15" s="82"/>
      <c r="K15" s="82">
        <f>(K12+K13+K14)/3</f>
        <v>100</v>
      </c>
      <c r="L15" s="82"/>
      <c r="M15" s="82">
        <f>(M12+M13+M14)/3</f>
        <v>100</v>
      </c>
      <c r="N15" s="82"/>
      <c r="O15" s="82">
        <f>(O12+O13+O14)/3</f>
        <v>100</v>
      </c>
      <c r="P15" s="82"/>
      <c r="Q15" s="86" t="s">
        <v>497</v>
      </c>
      <c r="R15" s="81">
        <f t="shared" si="13"/>
        <v>100</v>
      </c>
    </row>
    <row r="17" spans="1:18" x14ac:dyDescent="0.25">
      <c r="A17" s="1" t="s">
        <v>493</v>
      </c>
      <c r="B17" s="1" t="s">
        <v>503</v>
      </c>
      <c r="C17" s="1" t="s">
        <v>504</v>
      </c>
      <c r="D17" s="1" t="s">
        <v>505</v>
      </c>
      <c r="E17" s="1">
        <v>13</v>
      </c>
      <c r="F17" s="1">
        <v>0</v>
      </c>
      <c r="G17" s="81">
        <f t="shared" ref="G17:G23" si="14">((E17-F17)/E17)*100</f>
        <v>100</v>
      </c>
      <c r="H17" s="1">
        <v>0</v>
      </c>
      <c r="I17" s="81">
        <f t="shared" ref="I17:I23" si="15">((E17-H17)/E17)*100</f>
        <v>100</v>
      </c>
      <c r="J17" s="1">
        <v>0</v>
      </c>
      <c r="K17" s="81">
        <f t="shared" ref="K17:K23" si="16">((E17-J17)/E17)*100</f>
        <v>100</v>
      </c>
      <c r="L17" s="1">
        <v>0</v>
      </c>
      <c r="M17" s="81">
        <f t="shared" ref="M17:M23" si="17">((E17-L17)/E17)*100</f>
        <v>100</v>
      </c>
      <c r="N17" s="1">
        <v>0</v>
      </c>
      <c r="O17" s="81">
        <f t="shared" ref="O17:O23" si="18">((E17-N17)/E17)*100</f>
        <v>100</v>
      </c>
      <c r="P17" s="1">
        <v>0</v>
      </c>
      <c r="Q17" s="81">
        <f t="shared" ref="Q17:Q23" si="19">((E17-P17)/E17)*100</f>
        <v>100</v>
      </c>
      <c r="R17" s="81">
        <f t="shared" ref="R17:R23" si="20">(G17+I17+K17+M17+O17+Q17)/6</f>
        <v>100</v>
      </c>
    </row>
    <row r="18" spans="1:18" x14ac:dyDescent="0.25">
      <c r="A18" s="1" t="s">
        <v>493</v>
      </c>
      <c r="B18" s="1" t="s">
        <v>503</v>
      </c>
      <c r="C18" s="1" t="s">
        <v>504</v>
      </c>
      <c r="D18" s="1" t="s">
        <v>506</v>
      </c>
      <c r="E18" s="1">
        <v>592</v>
      </c>
      <c r="F18" s="1">
        <v>0</v>
      </c>
      <c r="G18" s="81">
        <f t="shared" si="14"/>
        <v>100</v>
      </c>
      <c r="H18" s="1">
        <v>0</v>
      </c>
      <c r="I18" s="81">
        <f t="shared" si="15"/>
        <v>100</v>
      </c>
      <c r="J18" s="1">
        <v>0</v>
      </c>
      <c r="K18" s="81">
        <f t="shared" si="16"/>
        <v>100</v>
      </c>
      <c r="L18" s="1">
        <v>0</v>
      </c>
      <c r="M18" s="81">
        <f t="shared" si="17"/>
        <v>100</v>
      </c>
      <c r="N18" s="1">
        <v>0</v>
      </c>
      <c r="O18" s="81">
        <f t="shared" si="18"/>
        <v>100</v>
      </c>
      <c r="P18" s="1">
        <v>0</v>
      </c>
      <c r="Q18" s="81">
        <f t="shared" si="19"/>
        <v>100</v>
      </c>
      <c r="R18" s="81">
        <f t="shared" si="20"/>
        <v>100</v>
      </c>
    </row>
    <row r="19" spans="1:18" x14ac:dyDescent="0.25">
      <c r="A19" s="1" t="s">
        <v>493</v>
      </c>
      <c r="B19" s="1" t="s">
        <v>503</v>
      </c>
      <c r="C19" s="1" t="s">
        <v>504</v>
      </c>
      <c r="D19" s="1" t="s">
        <v>507</v>
      </c>
      <c r="E19" s="1">
        <v>31</v>
      </c>
      <c r="F19" s="1">
        <v>0</v>
      </c>
      <c r="G19" s="81">
        <f t="shared" si="14"/>
        <v>100</v>
      </c>
      <c r="H19" s="1">
        <v>0</v>
      </c>
      <c r="I19" s="81">
        <f t="shared" si="15"/>
        <v>100</v>
      </c>
      <c r="J19" s="1">
        <v>0</v>
      </c>
      <c r="K19" s="81">
        <f t="shared" si="16"/>
        <v>100</v>
      </c>
      <c r="L19" s="1">
        <v>0</v>
      </c>
      <c r="M19" s="81">
        <f t="shared" si="17"/>
        <v>100</v>
      </c>
      <c r="N19" s="1">
        <v>0</v>
      </c>
      <c r="O19" s="81">
        <f t="shared" si="18"/>
        <v>100</v>
      </c>
      <c r="P19" s="1">
        <v>0</v>
      </c>
      <c r="Q19" s="81">
        <f t="shared" si="19"/>
        <v>100</v>
      </c>
      <c r="R19" s="81">
        <f t="shared" si="20"/>
        <v>100</v>
      </c>
    </row>
    <row r="20" spans="1:18" x14ac:dyDescent="0.25">
      <c r="A20" s="1" t="s">
        <v>493</v>
      </c>
      <c r="B20" s="1" t="s">
        <v>503</v>
      </c>
      <c r="C20" s="1" t="s">
        <v>504</v>
      </c>
      <c r="D20" s="1" t="s">
        <v>508</v>
      </c>
      <c r="E20" s="1">
        <v>402</v>
      </c>
      <c r="F20" s="1">
        <v>0</v>
      </c>
      <c r="G20" s="81">
        <f t="shared" si="14"/>
        <v>100</v>
      </c>
      <c r="H20" s="1">
        <v>0</v>
      </c>
      <c r="I20" s="81">
        <f t="shared" si="15"/>
        <v>100</v>
      </c>
      <c r="J20" s="1">
        <v>0</v>
      </c>
      <c r="K20" s="81">
        <f t="shared" si="16"/>
        <v>100</v>
      </c>
      <c r="L20" s="1">
        <v>0</v>
      </c>
      <c r="M20" s="81">
        <f t="shared" si="17"/>
        <v>100</v>
      </c>
      <c r="N20" s="1">
        <v>0</v>
      </c>
      <c r="O20" s="81">
        <f t="shared" si="18"/>
        <v>100</v>
      </c>
      <c r="P20" s="1">
        <v>0</v>
      </c>
      <c r="Q20" s="81">
        <f t="shared" si="19"/>
        <v>100</v>
      </c>
      <c r="R20" s="81">
        <f t="shared" si="20"/>
        <v>100</v>
      </c>
    </row>
    <row r="21" spans="1:18" x14ac:dyDescent="0.25">
      <c r="A21" s="1" t="s">
        <v>493</v>
      </c>
      <c r="B21" s="1" t="s">
        <v>503</v>
      </c>
      <c r="C21" s="1" t="s">
        <v>504</v>
      </c>
      <c r="D21" s="1" t="s">
        <v>509</v>
      </c>
      <c r="E21" s="1">
        <v>162</v>
      </c>
      <c r="F21" s="1">
        <v>0</v>
      </c>
      <c r="G21" s="81">
        <f t="shared" si="14"/>
        <v>100</v>
      </c>
      <c r="H21" s="1">
        <v>0</v>
      </c>
      <c r="I21" s="81">
        <f t="shared" si="15"/>
        <v>100</v>
      </c>
      <c r="J21" s="1">
        <v>0</v>
      </c>
      <c r="K21" s="81">
        <f t="shared" si="16"/>
        <v>100</v>
      </c>
      <c r="L21" s="1">
        <v>0</v>
      </c>
      <c r="M21" s="81">
        <f t="shared" si="17"/>
        <v>100</v>
      </c>
      <c r="N21" s="1">
        <v>0</v>
      </c>
      <c r="O21" s="81">
        <f t="shared" si="18"/>
        <v>100</v>
      </c>
      <c r="P21" s="1">
        <v>0</v>
      </c>
      <c r="Q21" s="81">
        <f t="shared" si="19"/>
        <v>100</v>
      </c>
      <c r="R21" s="81">
        <f t="shared" si="20"/>
        <v>100</v>
      </c>
    </row>
    <row r="22" spans="1:18" x14ac:dyDescent="0.25">
      <c r="A22" s="1" t="s">
        <v>493</v>
      </c>
      <c r="B22" s="1" t="s">
        <v>503</v>
      </c>
      <c r="C22" s="1" t="s">
        <v>504</v>
      </c>
      <c r="D22" s="1" t="s">
        <v>510</v>
      </c>
      <c r="E22" s="1">
        <v>3876</v>
      </c>
      <c r="F22" s="1">
        <v>0</v>
      </c>
      <c r="G22" s="81">
        <f t="shared" si="14"/>
        <v>100</v>
      </c>
      <c r="H22" s="1">
        <v>0</v>
      </c>
      <c r="I22" s="81">
        <f t="shared" si="15"/>
        <v>100</v>
      </c>
      <c r="J22" s="1">
        <v>0</v>
      </c>
      <c r="K22" s="81">
        <f t="shared" si="16"/>
        <v>100</v>
      </c>
      <c r="L22" s="1">
        <v>0</v>
      </c>
      <c r="M22" s="81">
        <f t="shared" si="17"/>
        <v>100</v>
      </c>
      <c r="N22" s="1">
        <v>0</v>
      </c>
      <c r="O22" s="81">
        <f t="shared" si="18"/>
        <v>100</v>
      </c>
      <c r="P22" s="1">
        <v>0</v>
      </c>
      <c r="Q22" s="81">
        <f t="shared" si="19"/>
        <v>100</v>
      </c>
      <c r="R22" s="81">
        <f t="shared" si="20"/>
        <v>100</v>
      </c>
    </row>
    <row r="23" spans="1:18" x14ac:dyDescent="0.25">
      <c r="A23" s="1" t="s">
        <v>493</v>
      </c>
      <c r="B23" s="1" t="s">
        <v>503</v>
      </c>
      <c r="C23" s="1" t="s">
        <v>504</v>
      </c>
      <c r="D23" s="1" t="s">
        <v>509</v>
      </c>
      <c r="E23" s="1">
        <v>1810</v>
      </c>
      <c r="F23" s="1">
        <v>0</v>
      </c>
      <c r="G23" s="81">
        <f t="shared" si="14"/>
        <v>100</v>
      </c>
      <c r="H23" s="1">
        <v>0</v>
      </c>
      <c r="I23" s="81">
        <f t="shared" si="15"/>
        <v>100</v>
      </c>
      <c r="J23" s="1">
        <v>1</v>
      </c>
      <c r="K23" s="81">
        <f t="shared" si="16"/>
        <v>99.944751381215468</v>
      </c>
      <c r="L23" s="1">
        <v>1</v>
      </c>
      <c r="M23" s="81">
        <f t="shared" si="17"/>
        <v>99.944751381215468</v>
      </c>
      <c r="N23" s="1">
        <v>1</v>
      </c>
      <c r="O23" s="81">
        <f t="shared" si="18"/>
        <v>99.944751381215468</v>
      </c>
      <c r="P23" s="1">
        <v>0</v>
      </c>
      <c r="Q23" s="81">
        <f t="shared" si="19"/>
        <v>100</v>
      </c>
      <c r="R23" s="81">
        <f t="shared" si="20"/>
        <v>99.972375690607748</v>
      </c>
    </row>
    <row r="24" spans="1:18" x14ac:dyDescent="0.25">
      <c r="G24" s="82">
        <f>(G17+G18+G19+G20+G21+G22+G23)/7</f>
        <v>100</v>
      </c>
      <c r="H24" s="82"/>
      <c r="I24" s="82">
        <f t="shared" ref="I24:R24" si="21">(I17+I18+I19+I20+I21+I22+I23)/7</f>
        <v>100</v>
      </c>
      <c r="J24" s="82"/>
      <c r="K24" s="82">
        <f t="shared" si="21"/>
        <v>99.992107340173646</v>
      </c>
      <c r="L24" s="82"/>
      <c r="M24" s="82">
        <f t="shared" si="21"/>
        <v>99.992107340173646</v>
      </c>
      <c r="N24" s="82"/>
      <c r="O24" s="82">
        <f t="shared" si="21"/>
        <v>99.992107340173646</v>
      </c>
      <c r="P24" s="82"/>
      <c r="Q24" s="82">
        <f t="shared" si="21"/>
        <v>100</v>
      </c>
      <c r="R24" s="82">
        <f t="shared" si="21"/>
        <v>99.996053670086823</v>
      </c>
    </row>
    <row r="26" spans="1:18" x14ac:dyDescent="0.25">
      <c r="A26" s="1" t="s">
        <v>493</v>
      </c>
      <c r="B26" s="1" t="s">
        <v>494</v>
      </c>
      <c r="C26" s="1" t="s">
        <v>511</v>
      </c>
      <c r="D26" s="1" t="s">
        <v>512</v>
      </c>
      <c r="E26" s="1">
        <v>51</v>
      </c>
      <c r="F26" s="1">
        <v>0</v>
      </c>
      <c r="G26" s="81">
        <f>((E26-F26)/E26)*100</f>
        <v>100</v>
      </c>
      <c r="H26" s="1">
        <v>0</v>
      </c>
      <c r="I26" s="81">
        <f>((E26-H26)/E26)*100</f>
        <v>100</v>
      </c>
      <c r="J26" s="1">
        <v>0</v>
      </c>
      <c r="K26" s="81">
        <f>((E26-J26)/E26)*100</f>
        <v>100</v>
      </c>
      <c r="L26" s="1">
        <v>0</v>
      </c>
      <c r="M26" s="81">
        <f>((E26-L26)/E26)*100</f>
        <v>100</v>
      </c>
      <c r="N26" s="1">
        <v>0</v>
      </c>
      <c r="O26" s="81">
        <f>((E26-N26)/E26)*100</f>
        <v>100</v>
      </c>
      <c r="P26" s="88" t="s">
        <v>497</v>
      </c>
      <c r="Q26" s="88" t="s">
        <v>497</v>
      </c>
      <c r="R26" s="89">
        <f>(G26+I26+K26+M26+O26)/5</f>
        <v>100</v>
      </c>
    </row>
    <row r="27" spans="1:18" x14ac:dyDescent="0.25">
      <c r="A27" s="1" t="s">
        <v>493</v>
      </c>
      <c r="B27" s="1" t="s">
        <v>494</v>
      </c>
      <c r="C27" s="1" t="s">
        <v>511</v>
      </c>
      <c r="D27" s="1" t="s">
        <v>513</v>
      </c>
      <c r="E27" s="1">
        <v>355</v>
      </c>
      <c r="F27" s="1">
        <v>0</v>
      </c>
      <c r="G27" s="81">
        <f>((E27-F27)/E27)*100</f>
        <v>100</v>
      </c>
      <c r="H27" s="1">
        <v>0</v>
      </c>
      <c r="I27" s="81">
        <f>((E27-H27)/E27)*100</f>
        <v>100</v>
      </c>
      <c r="J27" s="1">
        <v>0</v>
      </c>
      <c r="K27" s="81">
        <f>((E27-J27)/E27)*100</f>
        <v>100</v>
      </c>
      <c r="L27" s="1">
        <v>0</v>
      </c>
      <c r="M27" s="81">
        <f>((E27-L27)/E27)*100</f>
        <v>100</v>
      </c>
      <c r="N27" s="1">
        <v>0</v>
      </c>
      <c r="O27" s="81">
        <f>((E27-N27)/E27)*100</f>
        <v>100</v>
      </c>
      <c r="P27" s="88" t="s">
        <v>497</v>
      </c>
      <c r="Q27" s="88" t="s">
        <v>497</v>
      </c>
      <c r="R27" s="89">
        <f t="shared" ref="R27:R28" si="22">(G27+I27+K27+M27+O27)/5</f>
        <v>100</v>
      </c>
    </row>
    <row r="28" spans="1:18" x14ac:dyDescent="0.25">
      <c r="G28" s="82">
        <f>(G26+G27)/2</f>
        <v>100</v>
      </c>
      <c r="H28" s="82"/>
      <c r="I28" s="82">
        <f t="shared" ref="I28:O28" si="23">(I26+I27)/2</f>
        <v>100</v>
      </c>
      <c r="J28" s="82"/>
      <c r="K28" s="82">
        <f t="shared" si="23"/>
        <v>100</v>
      </c>
      <c r="L28" s="82"/>
      <c r="M28" s="82">
        <f t="shared" si="23"/>
        <v>100</v>
      </c>
      <c r="N28" s="82"/>
      <c r="O28" s="82">
        <f t="shared" si="23"/>
        <v>100</v>
      </c>
      <c r="P28" s="82"/>
      <c r="Q28" s="88" t="s">
        <v>497</v>
      </c>
      <c r="R28" s="89">
        <f t="shared" si="22"/>
        <v>100</v>
      </c>
    </row>
    <row r="30" spans="1:18" x14ac:dyDescent="0.25">
      <c r="A30" s="1" t="s">
        <v>493</v>
      </c>
      <c r="B30" s="1" t="s">
        <v>494</v>
      </c>
      <c r="C30" s="1" t="s">
        <v>514</v>
      </c>
      <c r="D30" s="1" t="s">
        <v>515</v>
      </c>
      <c r="E30" s="1">
        <v>352</v>
      </c>
      <c r="F30" s="1">
        <v>0</v>
      </c>
      <c r="G30" s="81">
        <f>((E30-F30)/E30)*100</f>
        <v>100</v>
      </c>
      <c r="H30" s="1">
        <v>0</v>
      </c>
      <c r="I30" s="81">
        <f>((E30-H30)/E30)*100</f>
        <v>100</v>
      </c>
      <c r="J30" s="1">
        <v>0</v>
      </c>
      <c r="K30" s="81">
        <f>((E30-J30)/E30)*100</f>
        <v>100</v>
      </c>
      <c r="L30" s="1">
        <v>0</v>
      </c>
      <c r="M30" s="81">
        <f>((E30-L30)/E30)*100</f>
        <v>100</v>
      </c>
      <c r="N30" s="1">
        <v>0</v>
      </c>
      <c r="O30" s="81">
        <f>((E30-N30)/E30)*100</f>
        <v>100</v>
      </c>
      <c r="P30" s="88" t="s">
        <v>497</v>
      </c>
      <c r="Q30" s="88" t="s">
        <v>497</v>
      </c>
      <c r="R30" s="89">
        <f>(G30+I30+K30+M30+O30)/5</f>
        <v>100</v>
      </c>
    </row>
    <row r="31" spans="1:18" x14ac:dyDescent="0.25">
      <c r="A31" s="1" t="s">
        <v>493</v>
      </c>
      <c r="B31" s="1" t="s">
        <v>494</v>
      </c>
      <c r="C31" s="1" t="s">
        <v>514</v>
      </c>
      <c r="D31" s="1" t="s">
        <v>516</v>
      </c>
      <c r="E31" s="1">
        <v>279</v>
      </c>
      <c r="F31" s="1">
        <v>0</v>
      </c>
      <c r="G31" s="81">
        <f>((E31-F31)/E31)*100</f>
        <v>100</v>
      </c>
      <c r="H31" s="1">
        <v>0</v>
      </c>
      <c r="I31" s="81">
        <f>((E31-H31)/E31)*100</f>
        <v>100</v>
      </c>
      <c r="J31" s="1">
        <v>0</v>
      </c>
      <c r="K31" s="81">
        <f>((E31-J31)/E31)*100</f>
        <v>100</v>
      </c>
      <c r="L31" s="1">
        <v>0</v>
      </c>
      <c r="M31" s="81">
        <f>((E31-L31)/E31)*100</f>
        <v>100</v>
      </c>
      <c r="N31" s="1">
        <v>0</v>
      </c>
      <c r="O31" s="81">
        <f>((E31-N31)/E31)*100</f>
        <v>100</v>
      </c>
      <c r="P31" s="88" t="s">
        <v>497</v>
      </c>
      <c r="Q31" s="88" t="s">
        <v>497</v>
      </c>
      <c r="R31" s="89">
        <f t="shared" ref="R31:R32" si="24">(G31+I31+K31+M31+O31)/5</f>
        <v>100</v>
      </c>
    </row>
    <row r="32" spans="1:18" x14ac:dyDescent="0.25">
      <c r="G32" s="82">
        <f>(G30+G31)/2</f>
        <v>100</v>
      </c>
      <c r="H32" s="82"/>
      <c r="I32" s="82">
        <f t="shared" ref="I32:O32" si="25">(I30+I31)/2</f>
        <v>100</v>
      </c>
      <c r="J32" s="82"/>
      <c r="K32" s="82">
        <f t="shared" si="25"/>
        <v>100</v>
      </c>
      <c r="L32" s="82"/>
      <c r="M32" s="82">
        <f t="shared" si="25"/>
        <v>100</v>
      </c>
      <c r="N32" s="82"/>
      <c r="O32" s="82">
        <f t="shared" si="25"/>
        <v>100</v>
      </c>
      <c r="P32" s="82"/>
      <c r="Q32" s="88" t="s">
        <v>497</v>
      </c>
      <c r="R32" s="89">
        <f t="shared" si="24"/>
        <v>100</v>
      </c>
    </row>
    <row r="34" spans="1:18" x14ac:dyDescent="0.25">
      <c r="A34" s="1" t="s">
        <v>493</v>
      </c>
      <c r="B34" s="1" t="s">
        <v>517</v>
      </c>
      <c r="C34" s="1" t="s">
        <v>518</v>
      </c>
      <c r="D34" s="1" t="s">
        <v>519</v>
      </c>
      <c r="E34" s="1">
        <v>171</v>
      </c>
      <c r="F34" s="1">
        <v>0</v>
      </c>
      <c r="G34" s="81">
        <f>((E34-F34)/E34)*100</f>
        <v>100</v>
      </c>
      <c r="H34" s="1">
        <v>0</v>
      </c>
      <c r="I34" s="81">
        <f>((E34-H34)/E34)*100</f>
        <v>100</v>
      </c>
      <c r="J34" s="1">
        <v>0</v>
      </c>
      <c r="K34" s="81">
        <f>((E34-J34)/E34)*100</f>
        <v>100</v>
      </c>
      <c r="L34" s="1">
        <v>0</v>
      </c>
      <c r="M34" s="81">
        <f>((E34-L34)/E34)*100</f>
        <v>100</v>
      </c>
      <c r="N34" s="1">
        <v>0</v>
      </c>
      <c r="O34" s="81">
        <f>((E34-N34)/E34)*100</f>
        <v>100</v>
      </c>
      <c r="P34" s="1">
        <v>0</v>
      </c>
      <c r="Q34" s="81">
        <f>((E34-P34)/E34)*100</f>
        <v>100</v>
      </c>
      <c r="R34" s="81">
        <f>(G34+I34+K34+M34+O34+Q34)/6</f>
        <v>100</v>
      </c>
    </row>
    <row r="35" spans="1:18" x14ac:dyDescent="0.25">
      <c r="A35" s="1" t="s">
        <v>493</v>
      </c>
      <c r="B35" s="1" t="s">
        <v>517</v>
      </c>
      <c r="C35" s="1" t="s">
        <v>518</v>
      </c>
      <c r="D35" s="1" t="s">
        <v>520</v>
      </c>
      <c r="E35" s="1">
        <v>53</v>
      </c>
      <c r="F35" s="1">
        <v>0</v>
      </c>
      <c r="G35" s="81">
        <f>((E35-F35)/E35)*100</f>
        <v>100</v>
      </c>
      <c r="H35" s="1">
        <v>0</v>
      </c>
      <c r="I35" s="81">
        <f>((E35-H35)/E35)*100</f>
        <v>100</v>
      </c>
      <c r="J35" s="1">
        <v>0</v>
      </c>
      <c r="K35" s="81">
        <f>((E35-J35)/E35)*100</f>
        <v>100</v>
      </c>
      <c r="L35" s="1">
        <v>0</v>
      </c>
      <c r="M35" s="81">
        <f>((E35-L35)/E35)*100</f>
        <v>100</v>
      </c>
      <c r="N35" s="1">
        <v>0</v>
      </c>
      <c r="O35" s="81">
        <f>((E35-N35)/E35)*100</f>
        <v>100</v>
      </c>
      <c r="P35" s="1">
        <v>0</v>
      </c>
      <c r="Q35" s="81">
        <f>((E35-P35)/E35)*100</f>
        <v>100</v>
      </c>
      <c r="R35" s="81">
        <f>(G35+I35+K35+M35+O35+Q35)/6</f>
        <v>100</v>
      </c>
    </row>
    <row r="36" spans="1:18" x14ac:dyDescent="0.25">
      <c r="G36" s="82">
        <f>(G34+G35)/2</f>
        <v>100</v>
      </c>
      <c r="H36" s="82"/>
      <c r="I36" s="82">
        <f t="shared" ref="I36:R36" si="26">(I34+I35)/2</f>
        <v>100</v>
      </c>
      <c r="J36" s="82"/>
      <c r="K36" s="82">
        <f t="shared" si="26"/>
        <v>100</v>
      </c>
      <c r="L36" s="82"/>
      <c r="M36" s="82">
        <f t="shared" si="26"/>
        <v>100</v>
      </c>
      <c r="N36" s="82"/>
      <c r="O36" s="82">
        <f t="shared" si="26"/>
        <v>100</v>
      </c>
      <c r="P36" s="82"/>
      <c r="Q36" s="82">
        <f t="shared" si="26"/>
        <v>100</v>
      </c>
      <c r="R36" s="82">
        <f t="shared" si="26"/>
        <v>100</v>
      </c>
    </row>
    <row r="37" spans="1:18" x14ac:dyDescent="0.25">
      <c r="A37" s="1" t="s">
        <v>493</v>
      </c>
      <c r="B37" s="1" t="s">
        <v>517</v>
      </c>
      <c r="C37" s="1" t="s">
        <v>521</v>
      </c>
      <c r="D37" s="1" t="s">
        <v>522</v>
      </c>
      <c r="E37" s="85">
        <v>216</v>
      </c>
      <c r="F37" s="85">
        <v>0</v>
      </c>
      <c r="G37" s="82">
        <f>((E37-F37)/E37)*100</f>
        <v>100</v>
      </c>
      <c r="H37" s="85">
        <v>0</v>
      </c>
      <c r="I37" s="82">
        <f>((E37-H37)/E37)*100</f>
        <v>100</v>
      </c>
      <c r="J37" s="85">
        <v>0</v>
      </c>
      <c r="K37" s="82">
        <f>((E37-J37)/E37)*100</f>
        <v>100</v>
      </c>
      <c r="L37" s="85">
        <v>0</v>
      </c>
      <c r="M37" s="82">
        <f>((E37-L37)/E37)*100</f>
        <v>100</v>
      </c>
      <c r="N37" s="85">
        <v>0</v>
      </c>
      <c r="O37" s="82">
        <f>((E37-N37)/E37)*100</f>
        <v>100</v>
      </c>
      <c r="P37" s="85">
        <v>0</v>
      </c>
      <c r="Q37" s="82">
        <f>((E37-P37)/E37)*100</f>
        <v>100</v>
      </c>
      <c r="R37" s="82">
        <f>(G37+I37+K37+M37+O37+Q37)/6</f>
        <v>100</v>
      </c>
    </row>
    <row r="39" spans="1:18" s="83" customFormat="1" x14ac:dyDescent="0.25">
      <c r="G39" s="84"/>
      <c r="I39" s="84"/>
      <c r="K39" s="84"/>
      <c r="M39" s="84"/>
      <c r="O39" s="84"/>
      <c r="Q39" s="84"/>
      <c r="R39" s="84"/>
    </row>
    <row r="40" spans="1:18" s="45" customFormat="1" x14ac:dyDescent="0.25">
      <c r="G40" s="90"/>
      <c r="I40" s="90"/>
      <c r="K40" s="90"/>
      <c r="M40" s="90"/>
      <c r="O40" s="90"/>
      <c r="Q40" s="90"/>
      <c r="R40" s="90"/>
    </row>
    <row r="41" spans="1:18" x14ac:dyDescent="0.25">
      <c r="A41" s="1" t="s">
        <v>523</v>
      </c>
      <c r="B41" s="1" t="s">
        <v>524</v>
      </c>
      <c r="C41" s="1" t="s">
        <v>525</v>
      </c>
      <c r="E41" s="85">
        <v>138</v>
      </c>
      <c r="F41" s="85">
        <v>0</v>
      </c>
      <c r="G41" s="82">
        <f>((E41-F41)/E41)*100</f>
        <v>100</v>
      </c>
      <c r="H41" s="85">
        <v>0</v>
      </c>
      <c r="I41" s="82">
        <f>((E41-H41)/E41)*100</f>
        <v>100</v>
      </c>
      <c r="J41" s="85">
        <v>0</v>
      </c>
      <c r="K41" s="82">
        <f>((E41-J41)/E41)*100</f>
        <v>100</v>
      </c>
      <c r="L41" s="85">
        <v>0</v>
      </c>
      <c r="M41" s="82">
        <f>((E41-L41)/E41)*100</f>
        <v>100</v>
      </c>
      <c r="N41" s="85">
        <v>138</v>
      </c>
      <c r="O41" s="82">
        <f>((E41-N41)/E41)*100</f>
        <v>0</v>
      </c>
      <c r="P41" s="85">
        <v>0</v>
      </c>
      <c r="Q41" s="82">
        <f>((E41-P41)/E41)*100</f>
        <v>100</v>
      </c>
      <c r="R41" s="82">
        <f>(G41+I41+K41+M41+O41+Q41)/6</f>
        <v>83.333333333333329</v>
      </c>
    </row>
    <row r="43" spans="1:18" x14ac:dyDescent="0.25">
      <c r="A43" s="1" t="s">
        <v>523</v>
      </c>
      <c r="B43" s="1" t="s">
        <v>526</v>
      </c>
      <c r="C43" s="1" t="s">
        <v>527</v>
      </c>
      <c r="E43" s="85">
        <v>8</v>
      </c>
      <c r="F43" s="85">
        <v>0</v>
      </c>
      <c r="G43" s="82">
        <f>((E43-F43)/E43)*100</f>
        <v>100</v>
      </c>
      <c r="H43" s="85">
        <v>0</v>
      </c>
      <c r="I43" s="82">
        <f>((E43-H43)/E43)*100</f>
        <v>100</v>
      </c>
      <c r="J43" s="85">
        <v>0</v>
      </c>
      <c r="K43" s="82">
        <f>((E43-J43)/E43)*100</f>
        <v>100</v>
      </c>
      <c r="L43" s="85">
        <v>0</v>
      </c>
      <c r="M43" s="82">
        <f>((E43-L43)/E43)*100</f>
        <v>100</v>
      </c>
      <c r="N43" s="85">
        <v>0</v>
      </c>
      <c r="O43" s="82">
        <f>((E43-N43)/E43)*100</f>
        <v>100</v>
      </c>
      <c r="P43" s="85">
        <v>0</v>
      </c>
      <c r="Q43" s="82">
        <f>((E43-P43)/E43)*100</f>
        <v>100</v>
      </c>
      <c r="R43" s="82">
        <f>(G43+I43+K43+M43+O43+Q43)/6</f>
        <v>100</v>
      </c>
    </row>
    <row r="44" spans="1:18" s="45" customFormat="1" x14ac:dyDescent="0.25">
      <c r="G44" s="90"/>
      <c r="I44" s="90"/>
      <c r="K44" s="90"/>
      <c r="M44" s="90"/>
      <c r="O44" s="90"/>
      <c r="Q44" s="90"/>
      <c r="R44" s="90"/>
    </row>
    <row r="45" spans="1:18" x14ac:dyDescent="0.25">
      <c r="A45" s="1" t="s">
        <v>523</v>
      </c>
      <c r="B45" s="1" t="s">
        <v>528</v>
      </c>
      <c r="C45" s="1" t="s">
        <v>529</v>
      </c>
      <c r="D45" s="1" t="s">
        <v>530</v>
      </c>
      <c r="E45" s="85">
        <v>11</v>
      </c>
      <c r="F45" s="85">
        <v>0</v>
      </c>
      <c r="G45" s="82">
        <f>((E45-F45)/E45)*100</f>
        <v>100</v>
      </c>
      <c r="H45" s="85">
        <v>0</v>
      </c>
      <c r="I45" s="82">
        <f>((E45-H45)/E45)*100</f>
        <v>100</v>
      </c>
      <c r="J45" s="85">
        <v>0</v>
      </c>
      <c r="K45" s="82">
        <f>((E45-J45)/E45)*100</f>
        <v>100</v>
      </c>
      <c r="L45" s="85">
        <v>0</v>
      </c>
      <c r="M45" s="82">
        <f>((E45-L45)/E45)*100</f>
        <v>100</v>
      </c>
      <c r="N45" s="85">
        <v>0</v>
      </c>
      <c r="O45" s="82">
        <f>((E45-N45)/E45)*100</f>
        <v>100</v>
      </c>
      <c r="P45" s="85">
        <v>0</v>
      </c>
      <c r="Q45" s="82">
        <f>((E45-P45)/E45)*100</f>
        <v>100</v>
      </c>
      <c r="R45" s="82">
        <f>(G45+I45+K45+M45+O45+Q45)/6</f>
        <v>100</v>
      </c>
    </row>
    <row r="47" spans="1:18" x14ac:dyDescent="0.25">
      <c r="A47" s="1" t="s">
        <v>523</v>
      </c>
      <c r="B47" s="1" t="s">
        <v>531</v>
      </c>
      <c r="C47" s="1" t="s">
        <v>532</v>
      </c>
      <c r="E47" s="1">
        <v>56</v>
      </c>
      <c r="F47" s="1">
        <v>0</v>
      </c>
      <c r="G47" s="81">
        <f>((E47-F47)/E47)*100</f>
        <v>100</v>
      </c>
      <c r="H47" s="1">
        <v>0</v>
      </c>
      <c r="I47" s="81">
        <f>((E47-H47)/E47)*100</f>
        <v>100</v>
      </c>
      <c r="J47" s="1">
        <v>0</v>
      </c>
      <c r="K47" s="81">
        <f>((E47-J47)/E47)*100</f>
        <v>100</v>
      </c>
      <c r="L47" s="1">
        <v>0</v>
      </c>
      <c r="M47" s="81">
        <f>((E47-L47)/E47)*100</f>
        <v>100</v>
      </c>
      <c r="N47" s="1">
        <v>0</v>
      </c>
      <c r="O47" s="81">
        <f>((E47-N47)/E47)*100</f>
        <v>100</v>
      </c>
      <c r="P47" s="1">
        <v>0</v>
      </c>
      <c r="Q47" s="81">
        <f>((E47-P47)/E47)*100</f>
        <v>100</v>
      </c>
      <c r="R47" s="81">
        <f>(G47+I47+K47+M47+O47+Q47)/6</f>
        <v>100</v>
      </c>
    </row>
    <row r="48" spans="1:18" x14ac:dyDescent="0.25">
      <c r="A48" s="1" t="s">
        <v>523</v>
      </c>
      <c r="B48" s="1" t="s">
        <v>531</v>
      </c>
      <c r="C48" s="1" t="s">
        <v>532</v>
      </c>
      <c r="D48" s="1" t="s">
        <v>533</v>
      </c>
      <c r="E48" s="1">
        <v>116</v>
      </c>
      <c r="F48" s="1">
        <v>0</v>
      </c>
      <c r="G48" s="81">
        <f>((E48-F48)/E48)*100</f>
        <v>100</v>
      </c>
      <c r="H48" s="1">
        <v>0</v>
      </c>
      <c r="I48" s="81">
        <f>((E48-H48)/E48)*100</f>
        <v>100</v>
      </c>
      <c r="J48" s="1">
        <v>0</v>
      </c>
      <c r="K48" s="81">
        <f>((E48-J48)/E48)*100</f>
        <v>100</v>
      </c>
      <c r="L48" s="1">
        <v>0</v>
      </c>
      <c r="M48" s="81">
        <f>((E48-L48)/E48)*100</f>
        <v>100</v>
      </c>
      <c r="N48" s="1">
        <v>0</v>
      </c>
      <c r="O48" s="81">
        <f>((E48-N48)/E48)*100</f>
        <v>100</v>
      </c>
      <c r="P48" s="1">
        <v>0</v>
      </c>
      <c r="Q48" s="81">
        <f>((E48-P48)/E48)*100</f>
        <v>100</v>
      </c>
      <c r="R48" s="81">
        <f>(G48+I48+K48+M48+O48+Q48)/6</f>
        <v>100</v>
      </c>
    </row>
    <row r="49" spans="1:18" x14ac:dyDescent="0.25">
      <c r="G49" s="82">
        <f>(G47+G48)/2</f>
        <v>100</v>
      </c>
      <c r="H49" s="82"/>
      <c r="I49" s="82">
        <f t="shared" ref="I49:R49" si="27">(I47+I48)/2</f>
        <v>100</v>
      </c>
      <c r="J49" s="82"/>
      <c r="K49" s="82">
        <f t="shared" si="27"/>
        <v>100</v>
      </c>
      <c r="L49" s="82"/>
      <c r="M49" s="82">
        <f t="shared" si="27"/>
        <v>100</v>
      </c>
      <c r="N49" s="82"/>
      <c r="O49" s="82">
        <f t="shared" si="27"/>
        <v>100</v>
      </c>
      <c r="P49" s="82"/>
      <c r="Q49" s="82">
        <f t="shared" si="27"/>
        <v>100</v>
      </c>
      <c r="R49" s="82">
        <f t="shared" si="27"/>
        <v>100</v>
      </c>
    </row>
    <row r="51" spans="1:18" x14ac:dyDescent="0.25">
      <c r="A51" s="1" t="s">
        <v>523</v>
      </c>
      <c r="B51" s="1" t="s">
        <v>534</v>
      </c>
      <c r="C51" s="1" t="s">
        <v>535</v>
      </c>
      <c r="E51" s="85">
        <v>8</v>
      </c>
      <c r="F51" s="85">
        <v>0</v>
      </c>
      <c r="G51" s="82">
        <f>((E51-F51)/E51)*100</f>
        <v>100</v>
      </c>
      <c r="H51" s="85">
        <v>0</v>
      </c>
      <c r="I51" s="82">
        <f>((E51-H51)/E51)*100</f>
        <v>100</v>
      </c>
      <c r="J51" s="85">
        <v>0</v>
      </c>
      <c r="K51" s="82">
        <f>((E51-J51)/E51)*100</f>
        <v>100</v>
      </c>
      <c r="L51" s="85">
        <v>0</v>
      </c>
      <c r="M51" s="82">
        <f>((E51-L51)/E51)*100</f>
        <v>100</v>
      </c>
      <c r="N51" s="85">
        <v>0</v>
      </c>
      <c r="O51" s="82">
        <f>((E51-N51)/E51)*100</f>
        <v>100</v>
      </c>
      <c r="P51" s="85">
        <v>0</v>
      </c>
      <c r="Q51" s="82">
        <f>((E51-P51)/E51)*100</f>
        <v>100</v>
      </c>
      <c r="R51" s="82">
        <f>(G51+I51+K51+M51+O51+Q51)/6</f>
        <v>100</v>
      </c>
    </row>
    <row r="52" spans="1:18" s="45" customFormat="1" x14ac:dyDescent="0.25">
      <c r="G52" s="90"/>
      <c r="I52" s="90"/>
      <c r="K52" s="90"/>
      <c r="M52" s="90"/>
      <c r="O52" s="90"/>
      <c r="Q52" s="90"/>
      <c r="R52" s="90"/>
    </row>
    <row r="53" spans="1:18" x14ac:dyDescent="0.25">
      <c r="A53" s="1" t="s">
        <v>523</v>
      </c>
      <c r="B53" s="1" t="s">
        <v>536</v>
      </c>
      <c r="C53" s="1" t="s">
        <v>537</v>
      </c>
      <c r="E53" s="85">
        <v>27</v>
      </c>
      <c r="F53" s="85">
        <v>0</v>
      </c>
      <c r="G53" s="82">
        <f>((E53-F53)/E53)*100</f>
        <v>100</v>
      </c>
      <c r="H53" s="85">
        <v>0</v>
      </c>
      <c r="I53" s="82">
        <f>((E53-H53)/E53)*100</f>
        <v>100</v>
      </c>
      <c r="J53" s="85">
        <v>0</v>
      </c>
      <c r="K53" s="82">
        <f>((E53-J53)/E53)*100</f>
        <v>100</v>
      </c>
      <c r="L53" s="85">
        <v>0</v>
      </c>
      <c r="M53" s="82">
        <f>((E53-L53)/E53)*100</f>
        <v>100</v>
      </c>
      <c r="N53" s="85">
        <v>15</v>
      </c>
      <c r="O53" s="82">
        <f>((E53-N53)/E53)*100</f>
        <v>44.444444444444443</v>
      </c>
      <c r="P53" s="85">
        <v>21</v>
      </c>
      <c r="Q53" s="82">
        <f>((E53-P53)/E53)*100</f>
        <v>22.222222222222221</v>
      </c>
      <c r="R53" s="151">
        <f>(G53+I53+K53+M53+O53+Q53)/6</f>
        <v>77.777777777777786</v>
      </c>
    </row>
    <row r="55" spans="1:18" s="83" customFormat="1" x14ac:dyDescent="0.25">
      <c r="A55" s="91"/>
      <c r="G55" s="84"/>
      <c r="I55" s="84"/>
      <c r="K55" s="84"/>
      <c r="M55" s="84"/>
      <c r="O55" s="84"/>
      <c r="Q55" s="84"/>
      <c r="R55" s="84"/>
    </row>
    <row r="56" spans="1:18" x14ac:dyDescent="0.25">
      <c r="A56" s="92"/>
    </row>
    <row r="57" spans="1:18" x14ac:dyDescent="0.25">
      <c r="A57" s="1" t="s">
        <v>538</v>
      </c>
      <c r="B57" s="1" t="s">
        <v>539</v>
      </c>
      <c r="C57" s="1" t="s">
        <v>540</v>
      </c>
      <c r="E57" s="1">
        <v>33</v>
      </c>
      <c r="F57" s="1">
        <v>0</v>
      </c>
      <c r="G57" s="81">
        <f>((E57-F57)/E57)*100</f>
        <v>100</v>
      </c>
      <c r="H57" s="1">
        <v>0</v>
      </c>
      <c r="I57" s="81">
        <f>((E57-H57)/E57)*100</f>
        <v>100</v>
      </c>
      <c r="J57" s="1">
        <v>0</v>
      </c>
      <c r="K57" s="81">
        <f>((E57-J57)/E57)*100</f>
        <v>100</v>
      </c>
      <c r="L57" s="1">
        <v>0</v>
      </c>
      <c r="M57" s="81">
        <f>((E57-L57)/E57)*100</f>
        <v>100</v>
      </c>
      <c r="N57" s="1">
        <v>0</v>
      </c>
      <c r="O57" s="81">
        <f>((E57-N57)/E57)*100</f>
        <v>100</v>
      </c>
      <c r="P57" s="1">
        <v>0</v>
      </c>
      <c r="Q57" s="81">
        <f>((E57-P57)/E57)*100</f>
        <v>100</v>
      </c>
      <c r="R57" s="81">
        <f>(G57+I57+K57+M57+O57+Q57)/6</f>
        <v>100</v>
      </c>
    </row>
    <row r="58" spans="1:18" x14ac:dyDescent="0.25">
      <c r="A58" s="1" t="s">
        <v>538</v>
      </c>
      <c r="B58" s="1" t="s">
        <v>539</v>
      </c>
      <c r="C58" s="1" t="s">
        <v>540</v>
      </c>
      <c r="E58" s="1">
        <v>5</v>
      </c>
      <c r="F58" s="1">
        <v>0</v>
      </c>
      <c r="G58" s="81">
        <f>((E58-F58)/E58)*100</f>
        <v>100</v>
      </c>
      <c r="H58" s="1">
        <v>0</v>
      </c>
      <c r="I58" s="81">
        <f>((E58-H58)/E58)*100</f>
        <v>100</v>
      </c>
      <c r="J58" s="1">
        <v>0</v>
      </c>
      <c r="K58" s="81">
        <f>((E58-J58)/E58)*100</f>
        <v>100</v>
      </c>
      <c r="L58" s="1">
        <v>0</v>
      </c>
      <c r="M58" s="81">
        <f>((E58-L58)/E58)*100</f>
        <v>100</v>
      </c>
      <c r="N58" s="1">
        <v>0</v>
      </c>
      <c r="O58" s="81">
        <f>((E58-N58)/E58)*100</f>
        <v>100</v>
      </c>
      <c r="P58" s="1">
        <v>0</v>
      </c>
      <c r="Q58" s="81">
        <f>((E58-P58)/E58)*100</f>
        <v>100</v>
      </c>
      <c r="R58" s="81">
        <f>(G58+I58+K58+M58+O58+Q58)/6</f>
        <v>100</v>
      </c>
    </row>
    <row r="59" spans="1:18" x14ac:dyDescent="0.25">
      <c r="G59" s="82">
        <f>(G57+G58)/2</f>
        <v>100</v>
      </c>
      <c r="H59" s="82"/>
      <c r="I59" s="82">
        <f t="shared" ref="I59:R59" si="28">(I57+I58)/2</f>
        <v>100</v>
      </c>
      <c r="J59" s="82"/>
      <c r="K59" s="82">
        <f t="shared" si="28"/>
        <v>100</v>
      </c>
      <c r="L59" s="82"/>
      <c r="M59" s="82">
        <f t="shared" si="28"/>
        <v>100</v>
      </c>
      <c r="N59" s="82"/>
      <c r="O59" s="82">
        <f t="shared" si="28"/>
        <v>100</v>
      </c>
      <c r="P59" s="82"/>
      <c r="Q59" s="82">
        <f t="shared" si="28"/>
        <v>100</v>
      </c>
      <c r="R59" s="82">
        <f t="shared" si="28"/>
        <v>100</v>
      </c>
    </row>
    <row r="60" spans="1:18" x14ac:dyDescent="0.25">
      <c r="A60" s="1" t="s">
        <v>538</v>
      </c>
      <c r="B60" s="1" t="s">
        <v>541</v>
      </c>
      <c r="C60" s="1" t="s">
        <v>542</v>
      </c>
      <c r="E60" s="1">
        <v>29</v>
      </c>
      <c r="F60" s="1">
        <v>0</v>
      </c>
      <c r="G60" s="81">
        <f t="shared" si="0"/>
        <v>100</v>
      </c>
      <c r="H60" s="1">
        <v>0</v>
      </c>
      <c r="I60" s="81">
        <f t="shared" si="1"/>
        <v>100</v>
      </c>
      <c r="J60" s="1">
        <v>0</v>
      </c>
      <c r="K60" s="81">
        <f t="shared" si="2"/>
        <v>100</v>
      </c>
      <c r="L60" s="1">
        <v>4</v>
      </c>
      <c r="M60" s="81">
        <f t="shared" si="3"/>
        <v>86.206896551724128</v>
      </c>
      <c r="N60" s="1">
        <v>4</v>
      </c>
      <c r="O60" s="81">
        <f t="shared" si="4"/>
        <v>86.206896551724128</v>
      </c>
      <c r="P60" s="1">
        <v>0</v>
      </c>
      <c r="Q60" s="81">
        <f t="shared" si="5"/>
        <v>100</v>
      </c>
      <c r="R60" s="81">
        <f t="shared" si="6"/>
        <v>95.402298850574709</v>
      </c>
    </row>
    <row r="61" spans="1:18" x14ac:dyDescent="0.25">
      <c r="A61" s="1" t="s">
        <v>538</v>
      </c>
      <c r="B61" s="1" t="s">
        <v>541</v>
      </c>
      <c r="C61" s="1" t="s">
        <v>542</v>
      </c>
      <c r="E61" s="1">
        <v>57</v>
      </c>
      <c r="F61" s="1">
        <v>0</v>
      </c>
      <c r="G61" s="81">
        <f t="shared" si="0"/>
        <v>100</v>
      </c>
      <c r="H61" s="1">
        <v>0</v>
      </c>
      <c r="I61" s="81">
        <f t="shared" si="1"/>
        <v>100</v>
      </c>
      <c r="J61" s="1">
        <v>0</v>
      </c>
      <c r="K61" s="81">
        <f t="shared" si="2"/>
        <v>100</v>
      </c>
      <c r="L61" s="1">
        <v>4</v>
      </c>
      <c r="M61" s="81">
        <f t="shared" si="3"/>
        <v>92.982456140350877</v>
      </c>
      <c r="N61" s="1">
        <v>4</v>
      </c>
      <c r="O61" s="81">
        <f t="shared" si="4"/>
        <v>92.982456140350877</v>
      </c>
      <c r="P61" s="1">
        <v>0</v>
      </c>
      <c r="Q61" s="81">
        <f t="shared" si="5"/>
        <v>100</v>
      </c>
      <c r="R61" s="81">
        <f t="shared" si="6"/>
        <v>97.660818713450297</v>
      </c>
    </row>
    <row r="62" spans="1:18" x14ac:dyDescent="0.25">
      <c r="G62" s="82">
        <f>(G60+G61)/2</f>
        <v>100</v>
      </c>
      <c r="H62" s="82"/>
      <c r="I62" s="82">
        <f t="shared" ref="I62:R62" si="29">(I60+I61)/2</f>
        <v>100</v>
      </c>
      <c r="J62" s="82"/>
      <c r="K62" s="82">
        <f t="shared" si="29"/>
        <v>100</v>
      </c>
      <c r="L62" s="82"/>
      <c r="M62" s="82">
        <f t="shared" si="29"/>
        <v>89.594676346037502</v>
      </c>
      <c r="N62" s="82"/>
      <c r="O62" s="82">
        <f t="shared" si="29"/>
        <v>89.594676346037502</v>
      </c>
      <c r="P62" s="82"/>
      <c r="Q62" s="82">
        <f t="shared" si="29"/>
        <v>100</v>
      </c>
      <c r="R62" s="82">
        <f t="shared" si="29"/>
        <v>96.531558782012496</v>
      </c>
    </row>
    <row r="64" spans="1:18" s="83" customFormat="1" x14ac:dyDescent="0.25">
      <c r="G64" s="84"/>
      <c r="I64" s="84"/>
      <c r="K64" s="84"/>
      <c r="M64" s="84"/>
      <c r="O64" s="84"/>
      <c r="Q64" s="84"/>
      <c r="R64" s="84"/>
    </row>
    <row r="66" spans="1:18" x14ac:dyDescent="0.25">
      <c r="A66" s="1" t="s">
        <v>543</v>
      </c>
      <c r="B66" s="1" t="s">
        <v>544</v>
      </c>
      <c r="C66" s="1" t="s">
        <v>545</v>
      </c>
      <c r="D66" s="1" t="s">
        <v>546</v>
      </c>
      <c r="E66" s="1">
        <v>96</v>
      </c>
      <c r="F66" s="88" t="s">
        <v>497</v>
      </c>
      <c r="G66" s="88" t="s">
        <v>497</v>
      </c>
      <c r="H66" s="1">
        <v>0</v>
      </c>
      <c r="I66" s="81">
        <f t="shared" ref="I66:I72" si="30">((E66-H66)/E66)*100</f>
        <v>100</v>
      </c>
      <c r="J66" s="1">
        <v>0</v>
      </c>
      <c r="K66" s="81">
        <f t="shared" ref="K66:K72" si="31">((E66-J66)/E66)*100</f>
        <v>100</v>
      </c>
      <c r="L66" s="1">
        <v>0</v>
      </c>
      <c r="M66" s="81">
        <f t="shared" ref="M66:M72" si="32">((E66-L66)/E66)*100</f>
        <v>100</v>
      </c>
      <c r="N66" s="1">
        <v>0</v>
      </c>
      <c r="O66" s="81">
        <f t="shared" ref="O66:O72" si="33">((E66-N66)/E66)*100</f>
        <v>100</v>
      </c>
      <c r="P66" s="1">
        <v>0</v>
      </c>
      <c r="Q66" s="81">
        <f t="shared" ref="Q66:Q72" si="34">((E66-P66)/E66)*100</f>
        <v>100</v>
      </c>
      <c r="R66" s="89">
        <f>AVERAGE(I66,K66,M66,O66,Q66)</f>
        <v>100</v>
      </c>
    </row>
    <row r="67" spans="1:18" x14ac:dyDescent="0.25">
      <c r="A67" s="1" t="s">
        <v>543</v>
      </c>
      <c r="B67" s="1" t="s">
        <v>544</v>
      </c>
      <c r="C67" s="1" t="s">
        <v>545</v>
      </c>
      <c r="D67" s="1" t="s">
        <v>547</v>
      </c>
      <c r="E67" s="1">
        <v>3137</v>
      </c>
      <c r="F67" s="88" t="s">
        <v>497</v>
      </c>
      <c r="G67" s="88" t="s">
        <v>497</v>
      </c>
      <c r="H67" s="1">
        <v>0</v>
      </c>
      <c r="I67" s="81">
        <f t="shared" si="30"/>
        <v>100</v>
      </c>
      <c r="J67" s="1">
        <v>0</v>
      </c>
      <c r="K67" s="81">
        <f t="shared" si="31"/>
        <v>100</v>
      </c>
      <c r="L67" s="1">
        <v>0</v>
      </c>
      <c r="M67" s="81">
        <f t="shared" si="32"/>
        <v>100</v>
      </c>
      <c r="N67" s="1">
        <v>0</v>
      </c>
      <c r="O67" s="81">
        <f t="shared" si="33"/>
        <v>100</v>
      </c>
      <c r="P67" s="1">
        <v>0</v>
      </c>
      <c r="Q67" s="81">
        <f t="shared" si="34"/>
        <v>100</v>
      </c>
      <c r="R67" s="89">
        <f t="shared" ref="R67:R73" si="35">AVERAGE(I67,K67,M67,O67,Q67)</f>
        <v>100</v>
      </c>
    </row>
    <row r="68" spans="1:18" x14ac:dyDescent="0.25">
      <c r="A68" s="1" t="s">
        <v>543</v>
      </c>
      <c r="B68" s="1" t="s">
        <v>544</v>
      </c>
      <c r="C68" s="1" t="s">
        <v>545</v>
      </c>
      <c r="D68" s="1" t="s">
        <v>548</v>
      </c>
      <c r="E68" s="1">
        <v>377</v>
      </c>
      <c r="F68" s="88" t="s">
        <v>497</v>
      </c>
      <c r="G68" s="88" t="s">
        <v>497</v>
      </c>
      <c r="H68" s="1">
        <v>0</v>
      </c>
      <c r="I68" s="81">
        <f t="shared" si="30"/>
        <v>100</v>
      </c>
      <c r="J68" s="1">
        <v>0</v>
      </c>
      <c r="K68" s="81">
        <f t="shared" si="31"/>
        <v>100</v>
      </c>
      <c r="L68" s="1">
        <v>0</v>
      </c>
      <c r="M68" s="81">
        <f t="shared" si="32"/>
        <v>100</v>
      </c>
      <c r="N68" s="1">
        <v>0</v>
      </c>
      <c r="O68" s="81">
        <f t="shared" si="33"/>
        <v>100</v>
      </c>
      <c r="P68" s="1">
        <v>0</v>
      </c>
      <c r="Q68" s="81">
        <f t="shared" si="34"/>
        <v>100</v>
      </c>
      <c r="R68" s="89">
        <f t="shared" si="35"/>
        <v>100</v>
      </c>
    </row>
    <row r="69" spans="1:18" x14ac:dyDescent="0.25">
      <c r="A69" s="1" t="s">
        <v>543</v>
      </c>
      <c r="B69" s="1" t="s">
        <v>544</v>
      </c>
      <c r="C69" s="1" t="s">
        <v>545</v>
      </c>
      <c r="D69" s="1" t="s">
        <v>549</v>
      </c>
      <c r="E69" s="1">
        <v>4240</v>
      </c>
      <c r="F69" s="88" t="s">
        <v>497</v>
      </c>
      <c r="G69" s="88" t="s">
        <v>497</v>
      </c>
      <c r="H69" s="1">
        <v>0</v>
      </c>
      <c r="I69" s="81">
        <f t="shared" si="30"/>
        <v>100</v>
      </c>
      <c r="J69" s="1">
        <v>0</v>
      </c>
      <c r="K69" s="81">
        <f t="shared" si="31"/>
        <v>100</v>
      </c>
      <c r="L69" s="1">
        <v>0</v>
      </c>
      <c r="M69" s="81">
        <f t="shared" si="32"/>
        <v>100</v>
      </c>
      <c r="N69" s="1">
        <v>0</v>
      </c>
      <c r="O69" s="81">
        <f t="shared" si="33"/>
        <v>100</v>
      </c>
      <c r="P69" s="1">
        <v>0</v>
      </c>
      <c r="Q69" s="81">
        <f t="shared" si="34"/>
        <v>100</v>
      </c>
      <c r="R69" s="89">
        <f t="shared" si="35"/>
        <v>100</v>
      </c>
    </row>
    <row r="70" spans="1:18" x14ac:dyDescent="0.25">
      <c r="A70" s="1" t="s">
        <v>543</v>
      </c>
      <c r="B70" s="1" t="s">
        <v>544</v>
      </c>
      <c r="C70" s="1" t="s">
        <v>545</v>
      </c>
      <c r="D70" s="1">
        <v>36</v>
      </c>
      <c r="E70" s="1">
        <v>39</v>
      </c>
      <c r="F70" s="88" t="s">
        <v>497</v>
      </c>
      <c r="G70" s="88" t="s">
        <v>497</v>
      </c>
      <c r="H70" s="1">
        <v>0</v>
      </c>
      <c r="I70" s="81">
        <f t="shared" si="30"/>
        <v>100</v>
      </c>
      <c r="J70" s="1">
        <v>0</v>
      </c>
      <c r="K70" s="81">
        <f t="shared" si="31"/>
        <v>100</v>
      </c>
      <c r="L70" s="1">
        <v>0</v>
      </c>
      <c r="M70" s="81">
        <f t="shared" si="32"/>
        <v>100</v>
      </c>
      <c r="N70" s="1">
        <v>0</v>
      </c>
      <c r="O70" s="81">
        <f t="shared" si="33"/>
        <v>100</v>
      </c>
      <c r="P70" s="1">
        <v>0</v>
      </c>
      <c r="Q70" s="81">
        <f t="shared" si="34"/>
        <v>100</v>
      </c>
      <c r="R70" s="89">
        <f t="shared" si="35"/>
        <v>100</v>
      </c>
    </row>
    <row r="71" spans="1:18" x14ac:dyDescent="0.25">
      <c r="A71" s="1" t="s">
        <v>543</v>
      </c>
      <c r="B71" s="1" t="s">
        <v>544</v>
      </c>
      <c r="C71" s="1" t="s">
        <v>545</v>
      </c>
      <c r="D71" s="1" t="s">
        <v>550</v>
      </c>
      <c r="E71" s="1">
        <v>69</v>
      </c>
      <c r="F71" s="88" t="s">
        <v>497</v>
      </c>
      <c r="G71" s="88" t="s">
        <v>497</v>
      </c>
      <c r="H71" s="1">
        <v>0</v>
      </c>
      <c r="I71" s="81">
        <f t="shared" si="30"/>
        <v>100</v>
      </c>
      <c r="J71" s="1">
        <v>0</v>
      </c>
      <c r="K71" s="81">
        <f t="shared" si="31"/>
        <v>100</v>
      </c>
      <c r="L71" s="1">
        <v>0</v>
      </c>
      <c r="M71" s="81">
        <f t="shared" si="32"/>
        <v>100</v>
      </c>
      <c r="N71" s="1">
        <v>0</v>
      </c>
      <c r="O71" s="81">
        <f t="shared" si="33"/>
        <v>100</v>
      </c>
      <c r="P71" s="1">
        <v>0</v>
      </c>
      <c r="Q71" s="81">
        <f t="shared" si="34"/>
        <v>100</v>
      </c>
      <c r="R71" s="89">
        <f t="shared" si="35"/>
        <v>100</v>
      </c>
    </row>
    <row r="72" spans="1:18" x14ac:dyDescent="0.25">
      <c r="A72" s="1" t="s">
        <v>543</v>
      </c>
      <c r="B72" s="1" t="s">
        <v>544</v>
      </c>
      <c r="C72" s="1" t="s">
        <v>545</v>
      </c>
      <c r="D72" s="1" t="s">
        <v>551</v>
      </c>
      <c r="E72" s="1">
        <v>47</v>
      </c>
      <c r="F72" s="88" t="s">
        <v>497</v>
      </c>
      <c r="G72" s="88" t="s">
        <v>497</v>
      </c>
      <c r="H72" s="1">
        <v>0</v>
      </c>
      <c r="I72" s="81">
        <f t="shared" si="30"/>
        <v>100</v>
      </c>
      <c r="J72" s="1">
        <v>0</v>
      </c>
      <c r="K72" s="81">
        <f t="shared" si="31"/>
        <v>100</v>
      </c>
      <c r="L72" s="1">
        <v>0</v>
      </c>
      <c r="M72" s="81">
        <f t="shared" si="32"/>
        <v>100</v>
      </c>
      <c r="N72" s="1">
        <v>0</v>
      </c>
      <c r="O72" s="81">
        <f t="shared" si="33"/>
        <v>100</v>
      </c>
      <c r="P72" s="1">
        <v>0</v>
      </c>
      <c r="Q72" s="81">
        <f t="shared" si="34"/>
        <v>100</v>
      </c>
      <c r="R72" s="89">
        <f t="shared" si="35"/>
        <v>100</v>
      </c>
    </row>
    <row r="73" spans="1:18" x14ac:dyDescent="0.25">
      <c r="G73" s="88" t="s">
        <v>497</v>
      </c>
      <c r="H73" s="82"/>
      <c r="I73" s="82">
        <f t="shared" ref="I73:Q73" si="36">(I66+I67+I68+I69+I70+I71+I72)/7</f>
        <v>100</v>
      </c>
      <c r="J73" s="82"/>
      <c r="K73" s="82">
        <f t="shared" si="36"/>
        <v>100</v>
      </c>
      <c r="L73" s="82"/>
      <c r="M73" s="82">
        <f t="shared" si="36"/>
        <v>100</v>
      </c>
      <c r="N73" s="82"/>
      <c r="O73" s="82">
        <f t="shared" si="36"/>
        <v>100</v>
      </c>
      <c r="P73" s="82"/>
      <c r="Q73" s="82">
        <f t="shared" si="36"/>
        <v>100</v>
      </c>
      <c r="R73" s="89">
        <f t="shared" si="35"/>
        <v>100</v>
      </c>
    </row>
    <row r="75" spans="1:18" x14ac:dyDescent="0.25">
      <c r="A75" s="1" t="s">
        <v>543</v>
      </c>
      <c r="B75" s="1" t="s">
        <v>552</v>
      </c>
      <c r="C75" s="1" t="s">
        <v>553</v>
      </c>
      <c r="E75" s="85">
        <v>4</v>
      </c>
      <c r="F75" s="85">
        <v>0</v>
      </c>
      <c r="G75" s="82">
        <f>((E75-F75)/E75)*100</f>
        <v>100</v>
      </c>
      <c r="H75" s="85">
        <v>0</v>
      </c>
      <c r="I75" s="82">
        <f>((E75-H75)/E75)*100</f>
        <v>100</v>
      </c>
      <c r="J75" s="85">
        <v>0</v>
      </c>
      <c r="K75" s="82">
        <f>((E75-J75)/E75)*100</f>
        <v>100</v>
      </c>
      <c r="L75" s="85">
        <v>4</v>
      </c>
      <c r="M75" s="82">
        <f>((E75-L75)/E75)*100</f>
        <v>0</v>
      </c>
      <c r="N75" s="85">
        <v>4</v>
      </c>
      <c r="O75" s="82">
        <f>((E75-N75)/E75)*100</f>
        <v>0</v>
      </c>
      <c r="P75" s="85">
        <v>0</v>
      </c>
      <c r="Q75" s="82">
        <f>((E75-P75)/E75)*100</f>
        <v>100</v>
      </c>
      <c r="R75" s="151">
        <f>(G75+I75+K75+M75+O75+Q75)/6</f>
        <v>66.666666666666671</v>
      </c>
    </row>
    <row r="77" spans="1:18" x14ac:dyDescent="0.25">
      <c r="A77" s="1" t="s">
        <v>543</v>
      </c>
      <c r="B77" s="1" t="s">
        <v>552</v>
      </c>
      <c r="C77" s="1" t="s">
        <v>554</v>
      </c>
      <c r="E77" s="85">
        <v>90</v>
      </c>
      <c r="F77" s="85">
        <v>0</v>
      </c>
      <c r="G77" s="82">
        <f t="shared" si="0"/>
        <v>100</v>
      </c>
      <c r="H77" s="85">
        <v>0</v>
      </c>
      <c r="I77" s="82">
        <f t="shared" si="1"/>
        <v>100</v>
      </c>
      <c r="J77" s="85">
        <v>0</v>
      </c>
      <c r="K77" s="82">
        <f t="shared" si="2"/>
        <v>100</v>
      </c>
      <c r="L77" s="85">
        <v>0</v>
      </c>
      <c r="M77" s="82">
        <f t="shared" si="3"/>
        <v>100</v>
      </c>
      <c r="N77" s="85">
        <v>0</v>
      </c>
      <c r="O77" s="82">
        <f t="shared" si="4"/>
        <v>100</v>
      </c>
      <c r="P77" s="85">
        <v>0</v>
      </c>
      <c r="Q77" s="82">
        <f t="shared" si="5"/>
        <v>100</v>
      </c>
      <c r="R77" s="82">
        <f t="shared" si="6"/>
        <v>100</v>
      </c>
    </row>
    <row r="79" spans="1:18" s="83" customFormat="1" x14ac:dyDescent="0.25">
      <c r="G79" s="84"/>
      <c r="I79" s="84"/>
      <c r="K79" s="84"/>
      <c r="M79" s="84"/>
      <c r="O79" s="84"/>
      <c r="Q79" s="84"/>
      <c r="R79" s="84"/>
    </row>
    <row r="81" spans="1:18" x14ac:dyDescent="0.25">
      <c r="A81" s="1" t="s">
        <v>555</v>
      </c>
      <c r="B81" s="1" t="s">
        <v>556</v>
      </c>
      <c r="C81" s="1" t="s">
        <v>557</v>
      </c>
      <c r="E81" s="85">
        <v>2275</v>
      </c>
      <c r="F81" s="85">
        <v>2</v>
      </c>
      <c r="G81" s="82">
        <f>((E81-F81)/E81)*100</f>
        <v>99.912087912087912</v>
      </c>
      <c r="H81" s="85">
        <v>0</v>
      </c>
      <c r="I81" s="82">
        <f>((E81-H81)/E81)*100</f>
        <v>100</v>
      </c>
      <c r="J81" s="85">
        <v>0</v>
      </c>
      <c r="K81" s="82">
        <f>((E81-J81)/E81)*100</f>
        <v>100</v>
      </c>
      <c r="L81" s="85">
        <v>0</v>
      </c>
      <c r="M81" s="82">
        <f>((E81-L81)/E81)*100</f>
        <v>100</v>
      </c>
      <c r="N81" s="85">
        <v>0</v>
      </c>
      <c r="O81" s="82">
        <f>((E81-N81)/E81)*100</f>
        <v>100</v>
      </c>
      <c r="P81" s="85">
        <v>2275</v>
      </c>
      <c r="Q81" s="82">
        <f>((E81-P81)/E81)*100</f>
        <v>0</v>
      </c>
      <c r="R81" s="82">
        <f>(G81+I81+K81+M81+O81+Q81)/6</f>
        <v>83.318681318681328</v>
      </c>
    </row>
    <row r="84" spans="1:18" s="83" customFormat="1" x14ac:dyDescent="0.25">
      <c r="G84" s="84"/>
      <c r="I84" s="84"/>
      <c r="K84" s="84"/>
      <c r="M84" s="84"/>
      <c r="O84" s="84"/>
      <c r="Q84" s="84"/>
      <c r="R84" s="84"/>
    </row>
    <row r="86" spans="1:18" x14ac:dyDescent="0.25">
      <c r="A86" s="1" t="s">
        <v>558</v>
      </c>
      <c r="B86" s="1" t="s">
        <v>559</v>
      </c>
      <c r="C86" s="1" t="s">
        <v>560</v>
      </c>
      <c r="E86" s="85">
        <v>1</v>
      </c>
      <c r="F86" s="85">
        <v>0</v>
      </c>
      <c r="G86" s="82">
        <f>((E86-F86)/E86)*100</f>
        <v>100</v>
      </c>
      <c r="H86" s="85">
        <v>0</v>
      </c>
      <c r="I86" s="82">
        <f>((E86-H86)/E86)*100</f>
        <v>100</v>
      </c>
      <c r="J86" s="85">
        <v>0</v>
      </c>
      <c r="K86" s="82">
        <f>((E86-J86)/E86)*100</f>
        <v>100</v>
      </c>
      <c r="L86" s="85">
        <v>0</v>
      </c>
      <c r="M86" s="82">
        <f>((E86-L86)/E86)*100</f>
        <v>100</v>
      </c>
      <c r="N86" s="85">
        <v>0</v>
      </c>
      <c r="O86" s="82">
        <f>((E86-N86)/E86)*100</f>
        <v>100</v>
      </c>
      <c r="P86" s="85">
        <v>0</v>
      </c>
      <c r="Q86" s="82">
        <f>((E86-P86)/E86)*100</f>
        <v>100</v>
      </c>
      <c r="R86" s="82">
        <f>(G86+I86+K86+M86+O86+Q86)/6</f>
        <v>100</v>
      </c>
    </row>
    <row r="88" spans="1:18" x14ac:dyDescent="0.25">
      <c r="A88" s="1" t="s">
        <v>558</v>
      </c>
      <c r="B88" s="1" t="s">
        <v>561</v>
      </c>
      <c r="C88" s="1" t="s">
        <v>562</v>
      </c>
      <c r="E88" s="85">
        <v>890</v>
      </c>
      <c r="F88" s="85">
        <v>0</v>
      </c>
      <c r="G88" s="82">
        <f>((E88-F88)/E88)*100</f>
        <v>100</v>
      </c>
      <c r="H88" s="85">
        <v>0</v>
      </c>
      <c r="I88" s="82">
        <f>((E88-H88)/E88)*100</f>
        <v>100</v>
      </c>
      <c r="J88" s="85">
        <v>3</v>
      </c>
      <c r="K88" s="82">
        <f>((E88-J88)/E88)*100</f>
        <v>99.662921348314597</v>
      </c>
      <c r="L88" s="85">
        <v>3</v>
      </c>
      <c r="M88" s="82">
        <f>((E88-L88)/E88)*100</f>
        <v>99.662921348314597</v>
      </c>
      <c r="N88" s="85">
        <v>879</v>
      </c>
      <c r="O88" s="82">
        <f>((E88-N88)/E88)*100</f>
        <v>1.2359550561797752</v>
      </c>
      <c r="P88" s="85">
        <v>0</v>
      </c>
      <c r="Q88" s="82">
        <f>((E88-P88)/E88)*100</f>
        <v>100</v>
      </c>
      <c r="R88" s="82">
        <f>(G88+I88+K88+M88+O88+Q88)/6</f>
        <v>83.426966292134836</v>
      </c>
    </row>
    <row r="90" spans="1:18" x14ac:dyDescent="0.25">
      <c r="A90" s="1" t="s">
        <v>558</v>
      </c>
      <c r="B90" s="1" t="s">
        <v>561</v>
      </c>
      <c r="C90" s="1" t="s">
        <v>563</v>
      </c>
      <c r="D90" s="1" t="s">
        <v>564</v>
      </c>
      <c r="E90" s="1">
        <v>70</v>
      </c>
      <c r="F90" s="1">
        <v>0</v>
      </c>
      <c r="G90" s="81">
        <f>((E90-F90)/E90)*100</f>
        <v>100</v>
      </c>
      <c r="H90" s="1">
        <v>0</v>
      </c>
      <c r="I90" s="81">
        <f>((E90-H90)/E90)*100</f>
        <v>100</v>
      </c>
      <c r="J90" s="1">
        <v>1</v>
      </c>
      <c r="K90" s="81">
        <f>((E90-J90)/E90)*100</f>
        <v>98.571428571428584</v>
      </c>
      <c r="L90" s="1">
        <v>1</v>
      </c>
      <c r="M90" s="81">
        <f>((E90-L90)/E90)*100</f>
        <v>98.571428571428584</v>
      </c>
      <c r="N90" s="1">
        <v>68</v>
      </c>
      <c r="O90" s="81">
        <f>((E90-N90)/E90)*100</f>
        <v>2.8571428571428572</v>
      </c>
      <c r="P90" s="1">
        <v>0</v>
      </c>
      <c r="Q90" s="81">
        <f>((E90-P90)/E90)*100</f>
        <v>100</v>
      </c>
      <c r="R90" s="81">
        <f>(G90+I90+K90+M90+O90+Q90)/6</f>
        <v>83.333333333333329</v>
      </c>
    </row>
    <row r="91" spans="1:18" x14ac:dyDescent="0.25">
      <c r="A91" s="1" t="s">
        <v>558</v>
      </c>
      <c r="B91" s="1" t="s">
        <v>561</v>
      </c>
      <c r="C91" s="1" t="s">
        <v>563</v>
      </c>
      <c r="D91" s="1" t="s">
        <v>565</v>
      </c>
      <c r="E91" s="1">
        <v>110</v>
      </c>
      <c r="F91" s="1">
        <v>0</v>
      </c>
      <c r="G91" s="81">
        <f>((E91-F91)/E91)*100</f>
        <v>100</v>
      </c>
      <c r="H91" s="1">
        <v>0</v>
      </c>
      <c r="I91" s="81">
        <f>((E91-H91)/E91)*100</f>
        <v>100</v>
      </c>
      <c r="J91" s="1">
        <v>0</v>
      </c>
      <c r="K91" s="81">
        <f>((E91-J91)/E91)*100</f>
        <v>100</v>
      </c>
      <c r="L91" s="1">
        <v>0</v>
      </c>
      <c r="M91" s="81">
        <f>((E91-L91)/E91)*100</f>
        <v>100</v>
      </c>
      <c r="N91" s="1">
        <v>31</v>
      </c>
      <c r="O91" s="81">
        <f>((E91-N91)/E91)*100</f>
        <v>71.818181818181813</v>
      </c>
      <c r="P91" s="1">
        <v>0</v>
      </c>
      <c r="Q91" s="81">
        <f>((E91-P91)/E91)*100</f>
        <v>100</v>
      </c>
      <c r="R91" s="81">
        <f>(G91+I91+K91+M91+O91+Q91)/6</f>
        <v>95.303030303030297</v>
      </c>
    </row>
    <row r="92" spans="1:18" x14ac:dyDescent="0.25">
      <c r="G92" s="82">
        <f>(G90+G91)/2</f>
        <v>100</v>
      </c>
      <c r="H92" s="82"/>
      <c r="I92" s="82">
        <f t="shared" ref="I92:R92" si="37">(I90+I91)/2</f>
        <v>100</v>
      </c>
      <c r="J92" s="82"/>
      <c r="K92" s="82">
        <f t="shared" si="37"/>
        <v>99.285714285714292</v>
      </c>
      <c r="L92" s="82"/>
      <c r="M92" s="82">
        <f t="shared" si="37"/>
        <v>99.285714285714292</v>
      </c>
      <c r="N92" s="82"/>
      <c r="O92" s="82">
        <f t="shared" si="37"/>
        <v>37.337662337662337</v>
      </c>
      <c r="P92" s="82"/>
      <c r="Q92" s="82">
        <f t="shared" si="37"/>
        <v>100</v>
      </c>
      <c r="R92" s="82">
        <f t="shared" si="37"/>
        <v>89.318181818181813</v>
      </c>
    </row>
    <row r="94" spans="1:18" x14ac:dyDescent="0.25">
      <c r="A94" s="1" t="s">
        <v>558</v>
      </c>
      <c r="B94" s="1" t="s">
        <v>561</v>
      </c>
      <c r="C94" s="1" t="s">
        <v>566</v>
      </c>
      <c r="E94" s="85">
        <v>1762</v>
      </c>
      <c r="F94" s="85">
        <v>0</v>
      </c>
      <c r="G94" s="82">
        <f t="shared" ref="G94:G110" si="38">((E94-F94)/E94)*100</f>
        <v>100</v>
      </c>
      <c r="H94" s="85">
        <v>0</v>
      </c>
      <c r="I94" s="82">
        <f t="shared" ref="I94:I110" si="39">((E94-H94)/E94)*100</f>
        <v>100</v>
      </c>
      <c r="J94" s="85">
        <v>1</v>
      </c>
      <c r="K94" s="82">
        <f t="shared" ref="K94:K110" si="40">((E94-J94)/E94)*100</f>
        <v>99.943246311010213</v>
      </c>
      <c r="L94" s="85">
        <v>57</v>
      </c>
      <c r="M94" s="82">
        <f t="shared" ref="M94:M110" si="41">((E94-L94)/E94)*100</f>
        <v>96.765039727582291</v>
      </c>
      <c r="N94" s="85">
        <v>1753</v>
      </c>
      <c r="O94" s="82">
        <f t="shared" ref="O94:O110" si="42">((E94-N94)/E94)*100</f>
        <v>0.51078320090805907</v>
      </c>
      <c r="P94" s="85">
        <v>0</v>
      </c>
      <c r="Q94" s="82">
        <f t="shared" ref="Q94:Q110" si="43">((E94-P94)/E94)*100</f>
        <v>100</v>
      </c>
      <c r="R94" s="82">
        <f t="shared" ref="R94:R110" si="44">(G94+I94+K94+M94+O94+Q94)/6</f>
        <v>82.869844873250102</v>
      </c>
    </row>
    <row r="96" spans="1:18" x14ac:dyDescent="0.25">
      <c r="A96" s="1" t="s">
        <v>558</v>
      </c>
      <c r="B96" s="1" t="s">
        <v>561</v>
      </c>
      <c r="C96" s="1" t="s">
        <v>567</v>
      </c>
      <c r="E96" s="85">
        <v>50</v>
      </c>
      <c r="F96" s="85">
        <v>0</v>
      </c>
      <c r="G96" s="82">
        <f>((E96-F96)/E96)*100</f>
        <v>100</v>
      </c>
      <c r="H96" s="85">
        <v>0</v>
      </c>
      <c r="I96" s="82">
        <f>((E96-H96)/E96)*100</f>
        <v>100</v>
      </c>
      <c r="J96" s="85">
        <v>0</v>
      </c>
      <c r="K96" s="82">
        <f>((E96-J96)/E96)*100</f>
        <v>100</v>
      </c>
      <c r="L96" s="85">
        <v>3</v>
      </c>
      <c r="M96" s="82">
        <f>((E96-L96)/E96)*100</f>
        <v>94</v>
      </c>
      <c r="N96" s="85">
        <v>49</v>
      </c>
      <c r="O96" s="82">
        <f>((E96-N96)/E96)*100</f>
        <v>2</v>
      </c>
      <c r="P96" s="85">
        <v>0</v>
      </c>
      <c r="Q96" s="82">
        <f>((E96-P96)/E96)*100</f>
        <v>100</v>
      </c>
      <c r="R96" s="82">
        <f>(G96+I96+K96+M96+O96+Q96)/6</f>
        <v>82.666666666666671</v>
      </c>
    </row>
    <row r="98" spans="1:18" x14ac:dyDescent="0.25">
      <c r="A98" s="1" t="s">
        <v>558</v>
      </c>
      <c r="B98" s="1" t="s">
        <v>561</v>
      </c>
      <c r="C98" s="1" t="s">
        <v>568</v>
      </c>
      <c r="E98" s="85">
        <v>134</v>
      </c>
      <c r="F98" s="85">
        <v>0</v>
      </c>
      <c r="G98" s="82">
        <f>((E98-F98)/E98)*100</f>
        <v>100</v>
      </c>
      <c r="H98" s="85">
        <v>0</v>
      </c>
      <c r="I98" s="82">
        <f>((E98-H98)/E98)*100</f>
        <v>100</v>
      </c>
      <c r="J98" s="85">
        <v>0</v>
      </c>
      <c r="K98" s="82">
        <f>((E98-J98)/E98)*100</f>
        <v>100</v>
      </c>
      <c r="L98" s="85">
        <v>3</v>
      </c>
      <c r="M98" s="82">
        <f>((E98-L98)/E98)*100</f>
        <v>97.761194029850756</v>
      </c>
      <c r="N98" s="85">
        <v>42</v>
      </c>
      <c r="O98" s="82">
        <f>((E98-N98)/E98)*100</f>
        <v>68.656716417910445</v>
      </c>
      <c r="P98" s="85">
        <v>0</v>
      </c>
      <c r="Q98" s="82">
        <f>((E98-P98)/E98)*100</f>
        <v>100</v>
      </c>
      <c r="R98" s="82">
        <f>(G98+I98+K98+M98+O98+Q98)/6</f>
        <v>94.402985074626869</v>
      </c>
    </row>
    <row r="100" spans="1:18" x14ac:dyDescent="0.25">
      <c r="A100" s="1" t="s">
        <v>558</v>
      </c>
      <c r="B100" s="1" t="s">
        <v>561</v>
      </c>
      <c r="C100" s="1" t="s">
        <v>569</v>
      </c>
      <c r="E100" s="85">
        <v>418</v>
      </c>
      <c r="F100" s="85">
        <v>0</v>
      </c>
      <c r="G100" s="82">
        <f>((E100-F100)/E100)*100</f>
        <v>100</v>
      </c>
      <c r="H100" s="85">
        <v>0</v>
      </c>
      <c r="I100" s="82">
        <f>((E100-H100)/E100)*100</f>
        <v>100</v>
      </c>
      <c r="J100" s="85">
        <v>0</v>
      </c>
      <c r="K100" s="82">
        <f>((E100-J100)/E100)*100</f>
        <v>100</v>
      </c>
      <c r="L100" s="85">
        <v>74</v>
      </c>
      <c r="M100" s="82">
        <f>((E100-L100)/E100)*100</f>
        <v>82.296650717703344</v>
      </c>
      <c r="N100" s="85">
        <v>412</v>
      </c>
      <c r="O100" s="82">
        <f>((E100-N100)/E100)*100</f>
        <v>1.4354066985645932</v>
      </c>
      <c r="P100" s="85">
        <v>0</v>
      </c>
      <c r="Q100" s="82">
        <f>((E100-P100)/E100)*100</f>
        <v>100</v>
      </c>
      <c r="R100" s="82">
        <f>(G100+I100+K100+M100+O100+Q100)/6</f>
        <v>80.622009569377994</v>
      </c>
    </row>
    <row r="102" spans="1:18" s="83" customFormat="1" x14ac:dyDescent="0.25">
      <c r="G102" s="84"/>
      <c r="I102" s="84"/>
      <c r="K102" s="84"/>
      <c r="M102" s="84"/>
      <c r="O102" s="84"/>
      <c r="Q102" s="84"/>
      <c r="R102" s="84"/>
    </row>
    <row r="104" spans="1:18" x14ac:dyDescent="0.25">
      <c r="A104" s="1" t="s">
        <v>570</v>
      </c>
      <c r="B104" s="1" t="s">
        <v>571</v>
      </c>
      <c r="C104" s="1" t="s">
        <v>572</v>
      </c>
      <c r="D104" s="1" t="s">
        <v>573</v>
      </c>
      <c r="E104" s="1">
        <v>13</v>
      </c>
      <c r="F104" s="1">
        <v>0</v>
      </c>
      <c r="G104" s="81">
        <f>((E104-F104)/E104)*100</f>
        <v>100</v>
      </c>
      <c r="H104" s="1">
        <v>0</v>
      </c>
      <c r="I104" s="81">
        <f>((E104-H104)/E104)*100</f>
        <v>100</v>
      </c>
      <c r="J104" s="1">
        <v>0</v>
      </c>
      <c r="K104" s="81">
        <f>((E104-J104)/E104)*100</f>
        <v>100</v>
      </c>
      <c r="L104" s="1">
        <v>0</v>
      </c>
      <c r="M104" s="81">
        <f>((E104-L104)/E104)*100</f>
        <v>100</v>
      </c>
      <c r="N104" s="1">
        <v>0</v>
      </c>
      <c r="O104" s="81">
        <f>((E104-N104)/E104)*100</f>
        <v>100</v>
      </c>
      <c r="P104" s="1">
        <v>0</v>
      </c>
      <c r="Q104" s="81">
        <f>((E104-P104)/E104)*100</f>
        <v>100</v>
      </c>
      <c r="R104" s="81">
        <f>(G104+I104+K104+M104+O104+Q104)/6</f>
        <v>100</v>
      </c>
    </row>
    <row r="105" spans="1:18" x14ac:dyDescent="0.25">
      <c r="A105" s="1" t="s">
        <v>570</v>
      </c>
      <c r="B105" s="1" t="s">
        <v>571</v>
      </c>
      <c r="C105" s="1" t="s">
        <v>572</v>
      </c>
      <c r="D105" s="1" t="s">
        <v>574</v>
      </c>
      <c r="E105" s="1">
        <v>302</v>
      </c>
      <c r="F105" s="1">
        <v>0</v>
      </c>
      <c r="G105" s="81">
        <f>((E105-F105)/E105)*100</f>
        <v>100</v>
      </c>
      <c r="H105" s="1">
        <v>0</v>
      </c>
      <c r="I105" s="81">
        <f>((E105-H105)/E105)*100</f>
        <v>100</v>
      </c>
      <c r="J105" s="1">
        <v>0</v>
      </c>
      <c r="K105" s="81">
        <f>((E105-J105)/E105)*100</f>
        <v>100</v>
      </c>
      <c r="L105" s="1">
        <v>0</v>
      </c>
      <c r="M105" s="81">
        <f>((E105-L105)/E105)*100</f>
        <v>100</v>
      </c>
      <c r="N105" s="1">
        <v>0</v>
      </c>
      <c r="O105" s="81">
        <f>((E105-N105)/E105)*100</f>
        <v>100</v>
      </c>
      <c r="P105" s="1">
        <v>0</v>
      </c>
      <c r="Q105" s="81">
        <f>((E105-P105)/E105)*100</f>
        <v>100</v>
      </c>
      <c r="R105" s="81">
        <f>(G105+I105+K105+M105+O105+Q105)/6</f>
        <v>100</v>
      </c>
    </row>
    <row r="106" spans="1:18" x14ac:dyDescent="0.25">
      <c r="A106" s="1" t="s">
        <v>570</v>
      </c>
      <c r="B106" s="1" t="s">
        <v>571</v>
      </c>
      <c r="C106" s="1" t="s">
        <v>572</v>
      </c>
      <c r="D106" s="1" t="s">
        <v>575</v>
      </c>
      <c r="E106" s="1">
        <v>43</v>
      </c>
      <c r="F106" s="1">
        <v>0</v>
      </c>
      <c r="G106" s="81">
        <f>((E106-F106)/E106)*100</f>
        <v>100</v>
      </c>
      <c r="H106" s="1">
        <v>0</v>
      </c>
      <c r="I106" s="81">
        <f>((E106-H106)/E106)*100</f>
        <v>100</v>
      </c>
      <c r="J106" s="1">
        <v>0</v>
      </c>
      <c r="K106" s="81">
        <f>((E106-J106)/E106)*100</f>
        <v>100</v>
      </c>
      <c r="L106" s="1">
        <v>0</v>
      </c>
      <c r="M106" s="81">
        <f>((E106-L106)/E106)*100</f>
        <v>100</v>
      </c>
      <c r="N106" s="1">
        <v>0</v>
      </c>
      <c r="O106" s="81">
        <f>((E106-N106)/E106)*100</f>
        <v>100</v>
      </c>
      <c r="P106" s="1">
        <v>0</v>
      </c>
      <c r="Q106" s="81">
        <f>((E106-P106)/E106)*100</f>
        <v>100</v>
      </c>
      <c r="R106" s="81">
        <f>(G106+I106+K106+M106+O106+Q106)/6</f>
        <v>100</v>
      </c>
    </row>
    <row r="107" spans="1:18" x14ac:dyDescent="0.25">
      <c r="A107" s="1" t="s">
        <v>570</v>
      </c>
      <c r="B107" s="1" t="s">
        <v>571</v>
      </c>
      <c r="C107" s="1" t="s">
        <v>572</v>
      </c>
      <c r="D107" s="1" t="s">
        <v>576</v>
      </c>
      <c r="E107" s="1">
        <v>183</v>
      </c>
      <c r="F107" s="1">
        <v>0</v>
      </c>
      <c r="G107" s="81">
        <f>((E107-F107)/E107)*100</f>
        <v>100</v>
      </c>
      <c r="H107" s="1">
        <v>0</v>
      </c>
      <c r="I107" s="81">
        <f>((E107-H107)/E107)*100</f>
        <v>100</v>
      </c>
      <c r="J107" s="1">
        <v>0</v>
      </c>
      <c r="K107" s="81">
        <f>((E107-J107)/E107)*100</f>
        <v>100</v>
      </c>
      <c r="L107" s="1">
        <v>0</v>
      </c>
      <c r="M107" s="81">
        <f>((E107-L107)/E107)*100</f>
        <v>100</v>
      </c>
      <c r="N107" s="1">
        <v>0</v>
      </c>
      <c r="O107" s="81">
        <f>((E107-N107)/E107)*100</f>
        <v>100</v>
      </c>
      <c r="P107" s="1">
        <v>0</v>
      </c>
      <c r="Q107" s="81">
        <f>((E107-P107)/E107)*100</f>
        <v>100</v>
      </c>
      <c r="R107" s="81">
        <f>(G107+I107+K107+M107+O107+Q107)/6</f>
        <v>100</v>
      </c>
    </row>
    <row r="108" spans="1:18" x14ac:dyDescent="0.25">
      <c r="G108" s="82">
        <f>(G104+G105+G106+G107)/4</f>
        <v>100</v>
      </c>
      <c r="H108" s="82"/>
      <c r="I108" s="82">
        <f t="shared" ref="I108:R108" si="45">(I104+I105+I106+I107)/4</f>
        <v>100</v>
      </c>
      <c r="J108" s="82"/>
      <c r="K108" s="82">
        <f t="shared" si="45"/>
        <v>100</v>
      </c>
      <c r="L108" s="82"/>
      <c r="M108" s="82">
        <f t="shared" si="45"/>
        <v>100</v>
      </c>
      <c r="N108" s="82"/>
      <c r="O108" s="82">
        <f t="shared" si="45"/>
        <v>100</v>
      </c>
      <c r="P108" s="82"/>
      <c r="Q108" s="82">
        <f t="shared" si="45"/>
        <v>100</v>
      </c>
      <c r="R108" s="82">
        <f t="shared" si="45"/>
        <v>100</v>
      </c>
    </row>
    <row r="110" spans="1:18" x14ac:dyDescent="0.25">
      <c r="A110" s="1" t="s">
        <v>570</v>
      </c>
      <c r="B110" s="1" t="s">
        <v>571</v>
      </c>
      <c r="C110" s="1" t="s">
        <v>577</v>
      </c>
      <c r="D110" s="1" t="s">
        <v>578</v>
      </c>
      <c r="E110" s="1">
        <v>54</v>
      </c>
      <c r="F110" s="1">
        <v>0</v>
      </c>
      <c r="G110" s="81">
        <f t="shared" si="38"/>
        <v>100</v>
      </c>
      <c r="H110" s="1">
        <v>0</v>
      </c>
      <c r="I110" s="81">
        <f t="shared" si="39"/>
        <v>100</v>
      </c>
      <c r="J110" s="1">
        <v>0</v>
      </c>
      <c r="K110" s="81">
        <f t="shared" si="40"/>
        <v>100</v>
      </c>
      <c r="L110" s="1">
        <v>0</v>
      </c>
      <c r="M110" s="81">
        <f t="shared" si="41"/>
        <v>100</v>
      </c>
      <c r="N110" s="1">
        <v>0</v>
      </c>
      <c r="O110" s="81">
        <f t="shared" si="42"/>
        <v>100</v>
      </c>
      <c r="P110" s="1">
        <v>0</v>
      </c>
      <c r="Q110" s="81">
        <f t="shared" si="43"/>
        <v>100</v>
      </c>
      <c r="R110" s="81">
        <f t="shared" si="44"/>
        <v>100</v>
      </c>
    </row>
    <row r="111" spans="1:18" x14ac:dyDescent="0.25">
      <c r="A111" s="1" t="s">
        <v>570</v>
      </c>
      <c r="B111" s="1" t="s">
        <v>571</v>
      </c>
      <c r="C111" s="1" t="s">
        <v>577</v>
      </c>
      <c r="D111" s="1" t="s">
        <v>579</v>
      </c>
      <c r="E111" s="1">
        <v>15</v>
      </c>
      <c r="F111" s="1">
        <v>0</v>
      </c>
      <c r="G111" s="81">
        <f>((E111-F111)/E111)*100</f>
        <v>100</v>
      </c>
      <c r="H111" s="1">
        <v>0</v>
      </c>
      <c r="I111" s="81">
        <f>((E111-H111)/E111)*100</f>
        <v>100</v>
      </c>
      <c r="J111" s="1">
        <v>0</v>
      </c>
      <c r="K111" s="81">
        <f>((E111-J111)/E111)*100</f>
        <v>100</v>
      </c>
      <c r="L111" s="1">
        <v>0</v>
      </c>
      <c r="M111" s="81">
        <f>((E111-L111)/E111)*100</f>
        <v>100</v>
      </c>
      <c r="N111" s="1">
        <v>0</v>
      </c>
      <c r="O111" s="81">
        <f>((E111-N111)/E111)*100</f>
        <v>100</v>
      </c>
      <c r="P111" s="1">
        <v>0</v>
      </c>
      <c r="Q111" s="81">
        <f>((E111-P111)/E111)*100</f>
        <v>100</v>
      </c>
      <c r="R111" s="81">
        <f>(G111+I111+K111+M111+O111+Q111)/6</f>
        <v>100</v>
      </c>
    </row>
    <row r="112" spans="1:18" x14ac:dyDescent="0.25">
      <c r="A112" s="1" t="s">
        <v>570</v>
      </c>
      <c r="B112" s="1" t="s">
        <v>571</v>
      </c>
      <c r="C112" s="1" t="s">
        <v>577</v>
      </c>
      <c r="D112" s="1" t="s">
        <v>580</v>
      </c>
      <c r="E112" s="1">
        <v>990</v>
      </c>
      <c r="F112" s="1">
        <v>975</v>
      </c>
      <c r="G112" s="81">
        <f>((E112-F112)/E112)*100</f>
        <v>1.5151515151515151</v>
      </c>
      <c r="H112" s="1">
        <v>0</v>
      </c>
      <c r="I112" s="81">
        <f>((E112-H112)/E112)*100</f>
        <v>100</v>
      </c>
      <c r="J112" s="1">
        <v>0</v>
      </c>
      <c r="K112" s="81">
        <f>((E112-J112)/E112)*100</f>
        <v>100</v>
      </c>
      <c r="L112" s="1">
        <v>0</v>
      </c>
      <c r="M112" s="81">
        <f>((E112-L112)/E112)*100</f>
        <v>100</v>
      </c>
      <c r="N112" s="1">
        <v>0</v>
      </c>
      <c r="O112" s="81">
        <f>((E112-N112)/E112)*100</f>
        <v>100</v>
      </c>
      <c r="P112" s="1">
        <v>0</v>
      </c>
      <c r="Q112" s="81">
        <f>((E112-P112)/E112)*100</f>
        <v>100</v>
      </c>
      <c r="R112" s="81">
        <f>(G112+I112+K112+M112+O112+Q112)/6</f>
        <v>83.585858585858588</v>
      </c>
    </row>
    <row r="113" spans="1:18" x14ac:dyDescent="0.25">
      <c r="A113" s="1" t="s">
        <v>570</v>
      </c>
      <c r="B113" s="1" t="s">
        <v>571</v>
      </c>
      <c r="C113" s="1" t="s">
        <v>577</v>
      </c>
      <c r="D113" s="1" t="s">
        <v>581</v>
      </c>
      <c r="E113" s="1">
        <v>869</v>
      </c>
      <c r="F113" s="1">
        <v>866</v>
      </c>
      <c r="G113" s="81">
        <f>((E113-F113)/E113)*100</f>
        <v>0.34522439585730724</v>
      </c>
      <c r="H113" s="1">
        <v>0</v>
      </c>
      <c r="I113" s="81">
        <f>((E113-H113)/E113)*100</f>
        <v>100</v>
      </c>
      <c r="J113" s="1">
        <v>0</v>
      </c>
      <c r="K113" s="81">
        <f>((E113-J113)/E113)*100</f>
        <v>100</v>
      </c>
      <c r="L113" s="1">
        <v>0</v>
      </c>
      <c r="M113" s="81">
        <f>((E113-L113)/E113)*100</f>
        <v>100</v>
      </c>
      <c r="N113" s="1">
        <v>1</v>
      </c>
      <c r="O113" s="81">
        <f>((E113-N113)/E113)*100</f>
        <v>99.884925201380909</v>
      </c>
      <c r="P113" s="1">
        <v>0</v>
      </c>
      <c r="Q113" s="81">
        <f>((E113-P113)/E113)*100</f>
        <v>100</v>
      </c>
      <c r="R113" s="81">
        <f>(G113+I113+K113+M113+O113+Q113)/6</f>
        <v>83.371691599539702</v>
      </c>
    </row>
    <row r="114" spans="1:18" x14ac:dyDescent="0.25">
      <c r="G114" s="82">
        <f>(G110+G111+G112+G113)/4</f>
        <v>50.465093977752204</v>
      </c>
      <c r="H114" s="82"/>
      <c r="I114" s="82">
        <f t="shared" ref="I114:R114" si="46">(I110+I111+I112+I113)/4</f>
        <v>100</v>
      </c>
      <c r="J114" s="82"/>
      <c r="K114" s="82">
        <f t="shared" si="46"/>
        <v>100</v>
      </c>
      <c r="L114" s="82"/>
      <c r="M114" s="82">
        <f t="shared" si="46"/>
        <v>100</v>
      </c>
      <c r="N114" s="82"/>
      <c r="O114" s="82">
        <f t="shared" si="46"/>
        <v>99.971231300345224</v>
      </c>
      <c r="P114" s="82"/>
      <c r="Q114" s="82">
        <f t="shared" si="46"/>
        <v>100</v>
      </c>
      <c r="R114" s="82">
        <f t="shared" si="46"/>
        <v>91.739387546349576</v>
      </c>
    </row>
    <row r="116" spans="1:18" x14ac:dyDescent="0.25">
      <c r="A116" s="1" t="s">
        <v>570</v>
      </c>
      <c r="B116" s="1" t="s">
        <v>571</v>
      </c>
      <c r="C116" s="1" t="s">
        <v>582</v>
      </c>
      <c r="D116" s="1" t="s">
        <v>583</v>
      </c>
      <c r="E116" s="1">
        <v>69</v>
      </c>
      <c r="F116" s="1">
        <v>4</v>
      </c>
      <c r="G116" s="81">
        <f>((E116-F116)/E116)*100</f>
        <v>94.20289855072464</v>
      </c>
      <c r="H116" s="1">
        <v>0</v>
      </c>
      <c r="I116" s="81">
        <f>((E116-H116)/E116)*100</f>
        <v>100</v>
      </c>
      <c r="J116" s="1">
        <v>0</v>
      </c>
      <c r="K116" s="81">
        <f>((E116-J116)/E116)*100</f>
        <v>100</v>
      </c>
      <c r="L116" s="1">
        <v>0</v>
      </c>
      <c r="M116" s="81">
        <f>((E116-L116)/E116)*100</f>
        <v>100</v>
      </c>
      <c r="N116" s="1">
        <v>0</v>
      </c>
      <c r="O116" s="81">
        <f>((E116-N116)/E116)*100</f>
        <v>100</v>
      </c>
      <c r="P116" s="1">
        <v>0</v>
      </c>
      <c r="Q116" s="81">
        <f>((E116-P116)/E116)*100</f>
        <v>100</v>
      </c>
      <c r="R116" s="81">
        <f>(G116+I116+K116+M116+O116+Q116)/6</f>
        <v>99.033816425120776</v>
      </c>
    </row>
    <row r="117" spans="1:18" x14ac:dyDescent="0.25">
      <c r="A117" s="1" t="s">
        <v>570</v>
      </c>
      <c r="B117" s="1" t="s">
        <v>571</v>
      </c>
      <c r="C117" s="1" t="s">
        <v>582</v>
      </c>
      <c r="D117" s="1" t="s">
        <v>584</v>
      </c>
      <c r="E117" s="1">
        <v>397</v>
      </c>
      <c r="F117" s="1">
        <v>397</v>
      </c>
      <c r="G117" s="81">
        <f>((E117-F117)/E117)*100</f>
        <v>0</v>
      </c>
      <c r="H117" s="1">
        <v>0</v>
      </c>
      <c r="I117" s="81">
        <f>((E117-H117)/E117)*100</f>
        <v>100</v>
      </c>
      <c r="J117" s="1">
        <v>0</v>
      </c>
      <c r="K117" s="81">
        <f>((E117-J117)/E117)*100</f>
        <v>100</v>
      </c>
      <c r="L117" s="1">
        <v>0</v>
      </c>
      <c r="M117" s="81">
        <f>((E117-L117)/E117)*100</f>
        <v>100</v>
      </c>
      <c r="N117" s="1">
        <v>0</v>
      </c>
      <c r="O117" s="81">
        <f>((E117-N117)/E117)*100</f>
        <v>100</v>
      </c>
      <c r="P117" s="1">
        <v>0</v>
      </c>
      <c r="Q117" s="81">
        <f>((E117-P117)/E117)*100</f>
        <v>100</v>
      </c>
      <c r="R117" s="81">
        <f>(G117+I117+K117+M117+O117+Q117)/6</f>
        <v>83.333333333333329</v>
      </c>
    </row>
    <row r="118" spans="1:18" x14ac:dyDescent="0.25">
      <c r="A118" s="1" t="s">
        <v>570</v>
      </c>
      <c r="B118" s="1" t="s">
        <v>571</v>
      </c>
      <c r="C118" s="1" t="s">
        <v>582</v>
      </c>
      <c r="D118" s="1" t="s">
        <v>585</v>
      </c>
      <c r="E118" s="1">
        <v>232</v>
      </c>
      <c r="F118" s="1">
        <v>12</v>
      </c>
      <c r="G118" s="81">
        <f>((E118-F118)/E118)*100</f>
        <v>94.827586206896555</v>
      </c>
      <c r="H118" s="1">
        <v>0</v>
      </c>
      <c r="I118" s="81">
        <f>((E118-H118)/E118)*100</f>
        <v>100</v>
      </c>
      <c r="J118" s="1">
        <v>0</v>
      </c>
      <c r="K118" s="81">
        <f>((E118-J118)/E118)*100</f>
        <v>100</v>
      </c>
      <c r="L118" s="1">
        <v>1</v>
      </c>
      <c r="M118" s="81">
        <f>((E118-L118)/E118)*100</f>
        <v>99.568965517241381</v>
      </c>
      <c r="N118" s="1">
        <v>2</v>
      </c>
      <c r="O118" s="81">
        <f>((E118-N118)/E118)*100</f>
        <v>99.137931034482762</v>
      </c>
      <c r="P118" s="1">
        <v>0</v>
      </c>
      <c r="Q118" s="81">
        <f>((E118-P118)/E118)*100</f>
        <v>100</v>
      </c>
      <c r="R118" s="81">
        <f>(G118+I118+K118+M118+O118+Q118)/6</f>
        <v>98.922413793103445</v>
      </c>
    </row>
    <row r="119" spans="1:18" x14ac:dyDescent="0.25">
      <c r="G119" s="82">
        <f>(G116+G117+G118)/3</f>
        <v>63.010161585873732</v>
      </c>
      <c r="H119" s="82"/>
      <c r="I119" s="82">
        <f t="shared" ref="I119:R119" si="47">(I116+I117+I118)/3</f>
        <v>100</v>
      </c>
      <c r="J119" s="82"/>
      <c r="K119" s="82">
        <f t="shared" si="47"/>
        <v>100</v>
      </c>
      <c r="L119" s="82"/>
      <c r="M119" s="82">
        <f t="shared" si="47"/>
        <v>99.856321839080465</v>
      </c>
      <c r="N119" s="82"/>
      <c r="O119" s="82">
        <f t="shared" si="47"/>
        <v>99.71264367816093</v>
      </c>
      <c r="P119" s="82"/>
      <c r="Q119" s="82">
        <f t="shared" si="47"/>
        <v>100</v>
      </c>
      <c r="R119" s="82">
        <f t="shared" si="47"/>
        <v>93.763187850519174</v>
      </c>
    </row>
    <row r="121" spans="1:18" s="83" customFormat="1" x14ac:dyDescent="0.25">
      <c r="G121" s="84"/>
      <c r="I121" s="84"/>
      <c r="K121" s="84"/>
      <c r="M121" s="84"/>
      <c r="O121" s="84"/>
      <c r="Q121" s="84"/>
      <c r="R121" s="84"/>
    </row>
    <row r="123" spans="1:18" x14ac:dyDescent="0.25">
      <c r="A123" s="66"/>
      <c r="B123" s="67" t="s">
        <v>468</v>
      </c>
    </row>
    <row r="124" spans="1:18" x14ac:dyDescent="0.25">
      <c r="A124" s="72"/>
      <c r="B124" s="67" t="s">
        <v>469</v>
      </c>
    </row>
    <row r="126" spans="1:18" x14ac:dyDescent="0.25">
      <c r="A126" s="1" t="s">
        <v>898</v>
      </c>
    </row>
  </sheetData>
  <mergeCells count="2">
    <mergeCell ref="D1:R1"/>
    <mergeCell ref="A2:R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opLeftCell="A69" workbookViewId="0">
      <selection activeCell="D4" sqref="D4"/>
    </sheetView>
  </sheetViews>
  <sheetFormatPr baseColWidth="10" defaultRowHeight="15" x14ac:dyDescent="0.25"/>
  <cols>
    <col min="1" max="1" width="11.42578125" style="1"/>
  </cols>
  <sheetData>
    <row r="1" spans="1:5" ht="30" x14ac:dyDescent="0.25">
      <c r="B1" s="2" t="s">
        <v>115</v>
      </c>
      <c r="C1" s="2" t="s">
        <v>116</v>
      </c>
      <c r="D1" s="2" t="s">
        <v>117</v>
      </c>
      <c r="E1" s="2" t="s">
        <v>118</v>
      </c>
    </row>
    <row r="2" spans="1:5" ht="89.25" x14ac:dyDescent="0.25">
      <c r="A2" s="1" t="str">
        <f>CONCATENATE(B2,"-",D2)</f>
        <v>4-E012</v>
      </c>
      <c r="B2" s="3">
        <v>4</v>
      </c>
      <c r="C2" s="14" t="s">
        <v>119</v>
      </c>
      <c r="D2" s="8" t="s">
        <v>120</v>
      </c>
      <c r="E2" s="13" t="s">
        <v>121</v>
      </c>
    </row>
    <row r="3" spans="1:5" ht="89.25" x14ac:dyDescent="0.25">
      <c r="A3" s="1" t="str">
        <f t="shared" ref="A3:A66" si="0">CONCATENATE(B3,"-",D3)</f>
        <v>4-E015</v>
      </c>
      <c r="B3" s="3">
        <v>4</v>
      </c>
      <c r="C3" s="14" t="s">
        <v>119</v>
      </c>
      <c r="D3" s="9" t="s">
        <v>122</v>
      </c>
      <c r="E3" s="13" t="s">
        <v>123</v>
      </c>
    </row>
    <row r="4" spans="1:5" ht="127.5" x14ac:dyDescent="0.25">
      <c r="A4" s="1" t="str">
        <f t="shared" si="0"/>
        <v>4-U004</v>
      </c>
      <c r="B4" s="3">
        <v>4</v>
      </c>
      <c r="C4" s="14" t="s">
        <v>124</v>
      </c>
      <c r="D4" s="3" t="s">
        <v>125</v>
      </c>
      <c r="E4" s="13" t="s">
        <v>126</v>
      </c>
    </row>
    <row r="5" spans="1:5" ht="51" x14ac:dyDescent="0.25">
      <c r="A5" s="1" t="str">
        <f t="shared" si="0"/>
        <v>4-U006</v>
      </c>
      <c r="B5" s="3">
        <v>4</v>
      </c>
      <c r="C5" s="14" t="s">
        <v>124</v>
      </c>
      <c r="D5" s="9" t="s">
        <v>127</v>
      </c>
      <c r="E5" s="13" t="s">
        <v>128</v>
      </c>
    </row>
    <row r="6" spans="1:5" ht="63.75" x14ac:dyDescent="0.25">
      <c r="A6" s="1" t="str">
        <f t="shared" si="0"/>
        <v>4-U007</v>
      </c>
      <c r="B6" s="3">
        <v>4</v>
      </c>
      <c r="C6" s="14" t="s">
        <v>124</v>
      </c>
      <c r="D6" s="9" t="s">
        <v>129</v>
      </c>
      <c r="E6" s="13" t="s">
        <v>130</v>
      </c>
    </row>
    <row r="7" spans="1:5" ht="25.5" x14ac:dyDescent="0.25">
      <c r="A7" s="1" t="str">
        <f t="shared" si="0"/>
        <v>6-F001</v>
      </c>
      <c r="B7" s="3">
        <v>6</v>
      </c>
      <c r="C7" s="14" t="s">
        <v>131</v>
      </c>
      <c r="D7" s="3" t="s">
        <v>132</v>
      </c>
      <c r="E7" s="13" t="s">
        <v>133</v>
      </c>
    </row>
    <row r="8" spans="1:5" ht="102" x14ac:dyDescent="0.25">
      <c r="A8" s="1" t="str">
        <f t="shared" si="0"/>
        <v>6-F002</v>
      </c>
      <c r="B8" s="3">
        <v>6</v>
      </c>
      <c r="C8" s="14" t="s">
        <v>131</v>
      </c>
      <c r="D8" s="3" t="s">
        <v>134</v>
      </c>
      <c r="E8" s="13" t="s">
        <v>135</v>
      </c>
    </row>
    <row r="9" spans="1:5" ht="38.25" x14ac:dyDescent="0.25">
      <c r="A9" s="1" t="str">
        <f t="shared" si="0"/>
        <v>6-F010</v>
      </c>
      <c r="B9" s="3">
        <v>6</v>
      </c>
      <c r="C9" s="14" t="s">
        <v>131</v>
      </c>
      <c r="D9" s="3" t="s">
        <v>136</v>
      </c>
      <c r="E9" s="13" t="s">
        <v>137</v>
      </c>
    </row>
    <row r="10" spans="1:5" ht="51" x14ac:dyDescent="0.25">
      <c r="A10" s="1" t="str">
        <f t="shared" si="0"/>
        <v>6-F017</v>
      </c>
      <c r="B10" s="3">
        <v>6</v>
      </c>
      <c r="C10" s="14" t="s">
        <v>131</v>
      </c>
      <c r="D10" s="3" t="s">
        <v>138</v>
      </c>
      <c r="E10" s="13" t="s">
        <v>139</v>
      </c>
    </row>
    <row r="11" spans="1:5" ht="51" x14ac:dyDescent="0.25">
      <c r="A11" s="1" t="str">
        <f t="shared" si="0"/>
        <v>6-F029</v>
      </c>
      <c r="B11" s="3">
        <v>6</v>
      </c>
      <c r="C11" s="14" t="s">
        <v>131</v>
      </c>
      <c r="D11" s="3" t="s">
        <v>140</v>
      </c>
      <c r="E11" s="13" t="s">
        <v>141</v>
      </c>
    </row>
    <row r="12" spans="1:5" ht="51" x14ac:dyDescent="0.25">
      <c r="A12" s="1" t="str">
        <f t="shared" si="0"/>
        <v>6-F030</v>
      </c>
      <c r="B12" s="3">
        <v>6</v>
      </c>
      <c r="C12" s="14" t="s">
        <v>131</v>
      </c>
      <c r="D12" s="3" t="s">
        <v>142</v>
      </c>
      <c r="E12" s="13" t="s">
        <v>143</v>
      </c>
    </row>
    <row r="13" spans="1:5" ht="38.25" x14ac:dyDescent="0.25">
      <c r="A13" s="1" t="str">
        <f t="shared" si="0"/>
        <v>6-F035</v>
      </c>
      <c r="B13" s="3">
        <v>6</v>
      </c>
      <c r="C13" s="14" t="s">
        <v>131</v>
      </c>
      <c r="D13" s="3" t="s">
        <v>144</v>
      </c>
      <c r="E13" s="13" t="s">
        <v>145</v>
      </c>
    </row>
    <row r="14" spans="1:5" ht="76.5" x14ac:dyDescent="0.25">
      <c r="A14" s="1" t="str">
        <f t="shared" si="0"/>
        <v>6-S265</v>
      </c>
      <c r="B14" s="3">
        <v>6</v>
      </c>
      <c r="C14" s="14" t="s">
        <v>146</v>
      </c>
      <c r="D14" s="3" t="s">
        <v>147</v>
      </c>
      <c r="E14" s="13" t="s">
        <v>148</v>
      </c>
    </row>
    <row r="15" spans="1:5" ht="89.25" x14ac:dyDescent="0.25">
      <c r="A15" s="1" t="str">
        <f t="shared" si="0"/>
        <v>6-U010</v>
      </c>
      <c r="B15" s="3">
        <v>6</v>
      </c>
      <c r="C15" s="14" t="s">
        <v>124</v>
      </c>
      <c r="D15" s="3" t="s">
        <v>149</v>
      </c>
      <c r="E15" s="13" t="s">
        <v>150</v>
      </c>
    </row>
    <row r="16" spans="1:5" ht="102" x14ac:dyDescent="0.25">
      <c r="A16" s="1" t="str">
        <f t="shared" si="0"/>
        <v>8-L001</v>
      </c>
      <c r="B16" s="3">
        <v>8</v>
      </c>
      <c r="C16" s="14" t="s">
        <v>151</v>
      </c>
      <c r="D16" s="3" t="s">
        <v>152</v>
      </c>
      <c r="E16" s="13" t="s">
        <v>153</v>
      </c>
    </row>
    <row r="17" spans="1:5" ht="76.5" x14ac:dyDescent="0.25">
      <c r="A17" s="1" t="str">
        <f t="shared" si="0"/>
        <v>8-S240</v>
      </c>
      <c r="B17" s="3">
        <v>8</v>
      </c>
      <c r="C17" s="14" t="s">
        <v>146</v>
      </c>
      <c r="D17" s="3" t="s">
        <v>154</v>
      </c>
      <c r="E17" s="13" t="s">
        <v>155</v>
      </c>
    </row>
    <row r="18" spans="1:5" ht="102" x14ac:dyDescent="0.25">
      <c r="A18" s="1" t="str">
        <f t="shared" si="0"/>
        <v>8-S257</v>
      </c>
      <c r="B18" s="3">
        <v>8</v>
      </c>
      <c r="C18" s="14" t="s">
        <v>146</v>
      </c>
      <c r="D18" s="3" t="s">
        <v>156</v>
      </c>
      <c r="E18" s="13" t="s">
        <v>157</v>
      </c>
    </row>
    <row r="19" spans="1:5" ht="51" x14ac:dyDescent="0.25">
      <c r="A19" s="1" t="str">
        <f t="shared" si="0"/>
        <v>8-S258</v>
      </c>
      <c r="B19" s="3">
        <v>8</v>
      </c>
      <c r="C19" s="14" t="s">
        <v>146</v>
      </c>
      <c r="D19" s="3" t="s">
        <v>158</v>
      </c>
      <c r="E19" s="13" t="s">
        <v>159</v>
      </c>
    </row>
    <row r="20" spans="1:5" ht="51" x14ac:dyDescent="0.25">
      <c r="A20" s="1" t="str">
        <f t="shared" si="0"/>
        <v>8-S259</v>
      </c>
      <c r="B20" s="3">
        <v>8</v>
      </c>
      <c r="C20" s="14" t="s">
        <v>146</v>
      </c>
      <c r="D20" s="5" t="s">
        <v>160</v>
      </c>
      <c r="E20" s="13" t="s">
        <v>161</v>
      </c>
    </row>
    <row r="21" spans="1:5" ht="38.25" x14ac:dyDescent="0.25">
      <c r="A21" s="1" t="str">
        <f t="shared" si="0"/>
        <v>8-S260</v>
      </c>
      <c r="B21" s="3">
        <v>8</v>
      </c>
      <c r="C21" s="14" t="s">
        <v>146</v>
      </c>
      <c r="D21" s="3" t="s">
        <v>162</v>
      </c>
      <c r="E21" s="13" t="s">
        <v>163</v>
      </c>
    </row>
    <row r="22" spans="1:5" ht="76.5" x14ac:dyDescent="0.25">
      <c r="A22" s="1" t="str">
        <f t="shared" si="0"/>
        <v>8-S261</v>
      </c>
      <c r="B22" s="3">
        <v>8</v>
      </c>
      <c r="C22" s="14" t="s">
        <v>146</v>
      </c>
      <c r="D22" s="3" t="s">
        <v>164</v>
      </c>
      <c r="E22" s="13" t="s">
        <v>165</v>
      </c>
    </row>
    <row r="23" spans="1:5" ht="89.25" x14ac:dyDescent="0.25">
      <c r="A23" s="1" t="str">
        <f t="shared" si="0"/>
        <v>8-S262</v>
      </c>
      <c r="B23" s="3">
        <v>8</v>
      </c>
      <c r="C23" s="14" t="s">
        <v>146</v>
      </c>
      <c r="D23" s="3" t="s">
        <v>166</v>
      </c>
      <c r="E23" s="13" t="s">
        <v>167</v>
      </c>
    </row>
    <row r="24" spans="1:5" ht="63.75" x14ac:dyDescent="0.25">
      <c r="A24" s="1" t="str">
        <f t="shared" si="0"/>
        <v>8-S263</v>
      </c>
      <c r="B24" s="3">
        <v>8</v>
      </c>
      <c r="C24" s="14" t="s">
        <v>146</v>
      </c>
      <c r="D24" s="3" t="s">
        <v>168</v>
      </c>
      <c r="E24" s="13" t="s">
        <v>169</v>
      </c>
    </row>
    <row r="25" spans="1:5" ht="51" x14ac:dyDescent="0.25">
      <c r="A25" s="1" t="str">
        <f t="shared" si="0"/>
        <v>8-S266</v>
      </c>
      <c r="B25" s="3">
        <v>8</v>
      </c>
      <c r="C25" s="14" t="s">
        <v>146</v>
      </c>
      <c r="D25" s="3" t="s">
        <v>170</v>
      </c>
      <c r="E25" s="13" t="s">
        <v>171</v>
      </c>
    </row>
    <row r="26" spans="1:5" ht="76.5" x14ac:dyDescent="0.25">
      <c r="A26" s="1" t="str">
        <f t="shared" si="0"/>
        <v>8-U002</v>
      </c>
      <c r="B26" s="3">
        <v>8</v>
      </c>
      <c r="C26" s="14" t="s">
        <v>124</v>
      </c>
      <c r="D26" s="3" t="s">
        <v>172</v>
      </c>
      <c r="E26" s="13" t="s">
        <v>173</v>
      </c>
    </row>
    <row r="27" spans="1:5" ht="25.5" x14ac:dyDescent="0.25">
      <c r="A27" s="1" t="str">
        <f t="shared" si="0"/>
        <v>8-U013</v>
      </c>
      <c r="B27" s="3">
        <v>8</v>
      </c>
      <c r="C27" s="14" t="s">
        <v>124</v>
      </c>
      <c r="D27" s="3" t="s">
        <v>174</v>
      </c>
      <c r="E27" s="13" t="s">
        <v>175</v>
      </c>
    </row>
    <row r="28" spans="1:5" ht="89.25" x14ac:dyDescent="0.25">
      <c r="A28" s="1" t="str">
        <f t="shared" si="0"/>
        <v>8-U017</v>
      </c>
      <c r="B28" s="3">
        <v>8</v>
      </c>
      <c r="C28" s="14" t="s">
        <v>124</v>
      </c>
      <c r="D28" s="3" t="s">
        <v>176</v>
      </c>
      <c r="E28" s="13" t="s">
        <v>177</v>
      </c>
    </row>
    <row r="29" spans="1:5" ht="51" x14ac:dyDescent="0.25">
      <c r="A29" s="1" t="str">
        <f t="shared" si="0"/>
        <v>9-S071</v>
      </c>
      <c r="B29" s="4">
        <v>9</v>
      </c>
      <c r="C29" s="14" t="s">
        <v>146</v>
      </c>
      <c r="D29" s="4" t="s">
        <v>178</v>
      </c>
      <c r="E29" s="13" t="s">
        <v>179</v>
      </c>
    </row>
    <row r="30" spans="1:5" ht="89.25" x14ac:dyDescent="0.25">
      <c r="A30" s="1" t="str">
        <f t="shared" si="0"/>
        <v>9-U001</v>
      </c>
      <c r="B30" s="5">
        <v>9</v>
      </c>
      <c r="C30" s="14" t="s">
        <v>124</v>
      </c>
      <c r="D30" s="5" t="s">
        <v>180</v>
      </c>
      <c r="E30" s="13" t="s">
        <v>181</v>
      </c>
    </row>
    <row r="31" spans="1:5" ht="102" x14ac:dyDescent="0.25">
      <c r="A31" s="1" t="str">
        <f t="shared" si="0"/>
        <v>10-F003</v>
      </c>
      <c r="B31" s="3">
        <v>10</v>
      </c>
      <c r="C31" s="14" t="s">
        <v>131</v>
      </c>
      <c r="D31" s="3" t="s">
        <v>182</v>
      </c>
      <c r="E31" s="13" t="s">
        <v>183</v>
      </c>
    </row>
    <row r="32" spans="1:5" ht="38.25" x14ac:dyDescent="0.25">
      <c r="A32" s="1" t="str">
        <f t="shared" si="0"/>
        <v>10-R002</v>
      </c>
      <c r="B32" s="3">
        <v>10</v>
      </c>
      <c r="C32" s="14" t="s">
        <v>184</v>
      </c>
      <c r="D32" s="3" t="s">
        <v>185</v>
      </c>
      <c r="E32" s="13" t="s">
        <v>186</v>
      </c>
    </row>
    <row r="33" spans="1:5" ht="51" x14ac:dyDescent="0.25">
      <c r="A33" s="1" t="str">
        <f t="shared" si="0"/>
        <v>10-R005</v>
      </c>
      <c r="B33" s="3">
        <v>10</v>
      </c>
      <c r="C33" s="14" t="s">
        <v>184</v>
      </c>
      <c r="D33" s="3" t="s">
        <v>187</v>
      </c>
      <c r="E33" s="13" t="s">
        <v>188</v>
      </c>
    </row>
    <row r="34" spans="1:5" ht="51" x14ac:dyDescent="0.25">
      <c r="A34" s="1" t="str">
        <f t="shared" si="0"/>
        <v>10-S020</v>
      </c>
      <c r="B34" s="3">
        <v>10</v>
      </c>
      <c r="C34" s="14" t="s">
        <v>146</v>
      </c>
      <c r="D34" s="3" t="s">
        <v>189</v>
      </c>
      <c r="E34" s="13" t="s">
        <v>190</v>
      </c>
    </row>
    <row r="35" spans="1:5" ht="89.25" x14ac:dyDescent="0.25">
      <c r="A35" s="1" t="str">
        <f t="shared" si="0"/>
        <v>10-S021</v>
      </c>
      <c r="B35" s="3">
        <v>10</v>
      </c>
      <c r="C35" s="14" t="s">
        <v>146</v>
      </c>
      <c r="D35" s="3" t="s">
        <v>191</v>
      </c>
      <c r="E35" s="13" t="s">
        <v>192</v>
      </c>
    </row>
    <row r="36" spans="1:5" ht="114.75" x14ac:dyDescent="0.25">
      <c r="A36" s="1" t="str">
        <f t="shared" si="0"/>
        <v xml:space="preserve">10-S151 </v>
      </c>
      <c r="B36" s="3">
        <v>10</v>
      </c>
      <c r="C36" s="14" t="s">
        <v>146</v>
      </c>
      <c r="D36" s="3" t="s">
        <v>193</v>
      </c>
      <c r="E36" s="13" t="s">
        <v>194</v>
      </c>
    </row>
    <row r="37" spans="1:5" ht="76.5" x14ac:dyDescent="0.25">
      <c r="A37" s="1" t="str">
        <f t="shared" si="0"/>
        <v>10-S220</v>
      </c>
      <c r="B37" s="3">
        <v>10</v>
      </c>
      <c r="C37" s="14" t="s">
        <v>146</v>
      </c>
      <c r="D37" s="3" t="s">
        <v>195</v>
      </c>
      <c r="E37" s="13" t="s">
        <v>196</v>
      </c>
    </row>
    <row r="38" spans="1:5" ht="76.5" x14ac:dyDescent="0.25">
      <c r="A38" s="1" t="str">
        <f t="shared" si="0"/>
        <v>10-U004</v>
      </c>
      <c r="B38" s="3">
        <v>10</v>
      </c>
      <c r="C38" s="14" t="s">
        <v>146</v>
      </c>
      <c r="D38" s="3" t="s">
        <v>125</v>
      </c>
      <c r="E38" s="13" t="s">
        <v>197</v>
      </c>
    </row>
    <row r="39" spans="1:5" ht="102" x14ac:dyDescent="0.25">
      <c r="A39" s="1" t="str">
        <f t="shared" si="0"/>
        <v>11-E009</v>
      </c>
      <c r="B39" s="3">
        <v>11</v>
      </c>
      <c r="C39" s="14" t="s">
        <v>119</v>
      </c>
      <c r="D39" s="3" t="s">
        <v>198</v>
      </c>
      <c r="E39" s="13" t="s">
        <v>199</v>
      </c>
    </row>
    <row r="40" spans="1:5" ht="51" x14ac:dyDescent="0.25">
      <c r="A40" s="1" t="str">
        <f t="shared" si="0"/>
        <v>11-E021</v>
      </c>
      <c r="B40" s="3">
        <v>11</v>
      </c>
      <c r="C40" s="14" t="s">
        <v>119</v>
      </c>
      <c r="D40" s="3" t="s">
        <v>200</v>
      </c>
      <c r="E40" s="13" t="s">
        <v>201</v>
      </c>
    </row>
    <row r="41" spans="1:5" ht="38.25" x14ac:dyDescent="0.25">
      <c r="A41" s="1" t="str">
        <f t="shared" si="0"/>
        <v>11-E022</v>
      </c>
      <c r="B41" s="3">
        <v>11</v>
      </c>
      <c r="C41" s="14" t="s">
        <v>119</v>
      </c>
      <c r="D41" s="3" t="s">
        <v>202</v>
      </c>
      <c r="E41" s="13" t="s">
        <v>203</v>
      </c>
    </row>
    <row r="42" spans="1:5" ht="38.25" x14ac:dyDescent="0.25">
      <c r="A42" s="1" t="str">
        <f t="shared" si="0"/>
        <v>11-E064</v>
      </c>
      <c r="B42" s="15">
        <v>11</v>
      </c>
      <c r="C42" s="16" t="s">
        <v>119</v>
      </c>
      <c r="D42" s="17" t="s">
        <v>204</v>
      </c>
      <c r="E42" s="13" t="s">
        <v>205</v>
      </c>
    </row>
    <row r="43" spans="1:5" ht="51" x14ac:dyDescent="0.25">
      <c r="A43" s="1" t="str">
        <f t="shared" si="0"/>
        <v>11-E066</v>
      </c>
      <c r="B43" s="3">
        <v>11</v>
      </c>
      <c r="C43" s="16" t="s">
        <v>119</v>
      </c>
      <c r="D43" s="8" t="s">
        <v>206</v>
      </c>
      <c r="E43" s="13" t="s">
        <v>207</v>
      </c>
    </row>
    <row r="44" spans="1:5" ht="38.25" x14ac:dyDescent="0.25">
      <c r="A44" s="1" t="str">
        <f t="shared" si="0"/>
        <v>11-S221</v>
      </c>
      <c r="B44" s="3">
        <v>11</v>
      </c>
      <c r="C44" s="16" t="s">
        <v>146</v>
      </c>
      <c r="D44" s="3" t="s">
        <v>208</v>
      </c>
      <c r="E44" s="13" t="s">
        <v>209</v>
      </c>
    </row>
    <row r="45" spans="1:5" ht="38.25" x14ac:dyDescent="0.25">
      <c r="A45" s="1" t="str">
        <f t="shared" si="0"/>
        <v>11-S243</v>
      </c>
      <c r="B45" s="3">
        <v>11</v>
      </c>
      <c r="C45" s="16" t="s">
        <v>146</v>
      </c>
      <c r="D45" s="7" t="s">
        <v>210</v>
      </c>
      <c r="E45" s="13" t="s">
        <v>211</v>
      </c>
    </row>
    <row r="46" spans="1:5" ht="63.75" x14ac:dyDescent="0.25">
      <c r="A46" s="1" t="str">
        <f t="shared" si="0"/>
        <v>11-S244</v>
      </c>
      <c r="B46" s="15">
        <v>11</v>
      </c>
      <c r="C46" s="16" t="s">
        <v>146</v>
      </c>
      <c r="D46" s="3" t="s">
        <v>212</v>
      </c>
      <c r="E46" s="13" t="s">
        <v>213</v>
      </c>
    </row>
    <row r="47" spans="1:5" ht="63.75" x14ac:dyDescent="0.25">
      <c r="A47" s="1" t="str">
        <f t="shared" si="0"/>
        <v>11-S247</v>
      </c>
      <c r="B47" s="6">
        <v>11</v>
      </c>
      <c r="C47" s="16" t="s">
        <v>146</v>
      </c>
      <c r="D47" s="10" t="s">
        <v>214</v>
      </c>
      <c r="E47" s="13" t="s">
        <v>215</v>
      </c>
    </row>
    <row r="48" spans="1:5" ht="51" x14ac:dyDescent="0.25">
      <c r="A48" s="1" t="str">
        <f t="shared" si="0"/>
        <v>11-S267</v>
      </c>
      <c r="B48" s="6">
        <v>11</v>
      </c>
      <c r="C48" s="16" t="s">
        <v>146</v>
      </c>
      <c r="D48" s="10" t="s">
        <v>216</v>
      </c>
      <c r="E48" s="13" t="s">
        <v>217</v>
      </c>
    </row>
    <row r="49" spans="1:5" ht="38.25" x14ac:dyDescent="0.25">
      <c r="A49" s="1" t="str">
        <f t="shared" si="0"/>
        <v>11-S268</v>
      </c>
      <c r="B49" s="3">
        <v>11</v>
      </c>
      <c r="C49" s="16" t="s">
        <v>146</v>
      </c>
      <c r="D49" s="3" t="s">
        <v>218</v>
      </c>
      <c r="E49" s="13" t="s">
        <v>219</v>
      </c>
    </row>
    <row r="50" spans="1:5" ht="38.25" x14ac:dyDescent="0.25">
      <c r="A50" s="1" t="str">
        <f t="shared" si="0"/>
        <v>11-S269</v>
      </c>
      <c r="B50" s="5">
        <v>11</v>
      </c>
      <c r="C50" s="16" t="s">
        <v>146</v>
      </c>
      <c r="D50" s="5" t="s">
        <v>220</v>
      </c>
      <c r="E50" s="13" t="s">
        <v>221</v>
      </c>
    </row>
    <row r="51" spans="1:5" ht="51" x14ac:dyDescent="0.25">
      <c r="A51" s="1" t="str">
        <f t="shared" si="0"/>
        <v>11-S271</v>
      </c>
      <c r="B51" s="3">
        <v>11</v>
      </c>
      <c r="C51" s="16" t="s">
        <v>146</v>
      </c>
      <c r="D51" s="5" t="s">
        <v>222</v>
      </c>
      <c r="E51" s="13" t="s">
        <v>223</v>
      </c>
    </row>
    <row r="52" spans="1:5" ht="76.5" x14ac:dyDescent="0.25">
      <c r="A52" s="1" t="str">
        <f t="shared" si="0"/>
        <v>11-U006</v>
      </c>
      <c r="B52" s="3">
        <v>11</v>
      </c>
      <c r="C52" s="18" t="s">
        <v>124</v>
      </c>
      <c r="D52" s="5" t="s">
        <v>127</v>
      </c>
      <c r="E52" s="13" t="s">
        <v>224</v>
      </c>
    </row>
    <row r="53" spans="1:5" ht="76.5" x14ac:dyDescent="0.25">
      <c r="A53" s="1" t="str">
        <f t="shared" si="0"/>
        <v>11-U079</v>
      </c>
      <c r="B53" s="7">
        <v>11</v>
      </c>
      <c r="C53" s="18" t="s">
        <v>124</v>
      </c>
      <c r="D53" s="5" t="s">
        <v>225</v>
      </c>
      <c r="E53" s="13" t="s">
        <v>226</v>
      </c>
    </row>
    <row r="54" spans="1:5" ht="63.75" x14ac:dyDescent="0.25">
      <c r="A54" s="1" t="str">
        <f t="shared" si="0"/>
        <v>11-U080</v>
      </c>
      <c r="B54" s="3">
        <v>11</v>
      </c>
      <c r="C54" s="18" t="s">
        <v>124</v>
      </c>
      <c r="D54" s="5" t="s">
        <v>227</v>
      </c>
      <c r="E54" s="13" t="s">
        <v>228</v>
      </c>
    </row>
    <row r="55" spans="1:5" ht="76.5" x14ac:dyDescent="0.25">
      <c r="A55" s="1" t="str">
        <f t="shared" si="0"/>
        <v>11-U081</v>
      </c>
      <c r="B55" s="3">
        <v>11</v>
      </c>
      <c r="C55" s="18" t="s">
        <v>124</v>
      </c>
      <c r="D55" s="9" t="s">
        <v>229</v>
      </c>
      <c r="E55" s="13" t="s">
        <v>230</v>
      </c>
    </row>
    <row r="56" spans="1:5" ht="89.25" x14ac:dyDescent="0.25">
      <c r="A56" s="1" t="str">
        <f t="shared" si="0"/>
        <v xml:space="preserve">12-E010 </v>
      </c>
      <c r="B56" s="3">
        <v>12</v>
      </c>
      <c r="C56" s="18" t="s">
        <v>119</v>
      </c>
      <c r="D56" s="9" t="s">
        <v>231</v>
      </c>
      <c r="E56" s="13" t="s">
        <v>232</v>
      </c>
    </row>
    <row r="57" spans="1:5" ht="51" x14ac:dyDescent="0.25">
      <c r="A57" s="1" t="str">
        <f t="shared" si="0"/>
        <v>12-E025</v>
      </c>
      <c r="B57" s="15">
        <v>12</v>
      </c>
      <c r="C57" s="18" t="s">
        <v>119</v>
      </c>
      <c r="D57" s="9" t="s">
        <v>233</v>
      </c>
      <c r="E57" s="13" t="s">
        <v>234</v>
      </c>
    </row>
    <row r="58" spans="1:5" ht="51" x14ac:dyDescent="0.25">
      <c r="A58" s="1" t="str">
        <f t="shared" si="0"/>
        <v>12-G004.</v>
      </c>
      <c r="B58" s="3">
        <v>12</v>
      </c>
      <c r="C58" s="18" t="s">
        <v>235</v>
      </c>
      <c r="D58" s="9" t="s">
        <v>236</v>
      </c>
      <c r="E58" s="13" t="s">
        <v>237</v>
      </c>
    </row>
    <row r="59" spans="1:5" ht="51" x14ac:dyDescent="0.25">
      <c r="A59" s="1" t="str">
        <f t="shared" si="0"/>
        <v>12-S200</v>
      </c>
      <c r="B59" s="15">
        <v>12</v>
      </c>
      <c r="C59" s="18" t="s">
        <v>146</v>
      </c>
      <c r="D59" s="9" t="s">
        <v>238</v>
      </c>
      <c r="E59" s="13" t="s">
        <v>239</v>
      </c>
    </row>
    <row r="60" spans="1:5" ht="38.25" x14ac:dyDescent="0.25">
      <c r="A60" s="1" t="str">
        <f t="shared" si="0"/>
        <v>12-S201</v>
      </c>
      <c r="B60" s="3">
        <v>12</v>
      </c>
      <c r="C60" s="18" t="s">
        <v>146</v>
      </c>
      <c r="D60" s="9" t="s">
        <v>240</v>
      </c>
      <c r="E60" s="13" t="s">
        <v>241</v>
      </c>
    </row>
    <row r="61" spans="1:5" ht="38.25" x14ac:dyDescent="0.25">
      <c r="A61" s="1" t="str">
        <f t="shared" si="0"/>
        <v>12-S202</v>
      </c>
      <c r="B61" s="3">
        <v>12</v>
      </c>
      <c r="C61" s="18" t="s">
        <v>146</v>
      </c>
      <c r="D61" s="9" t="s">
        <v>242</v>
      </c>
      <c r="E61" s="13" t="s">
        <v>243</v>
      </c>
    </row>
    <row r="62" spans="1:5" ht="76.5" x14ac:dyDescent="0.25">
      <c r="A62" s="1" t="str">
        <f t="shared" si="0"/>
        <v>12-S251</v>
      </c>
      <c r="B62" s="3">
        <v>12</v>
      </c>
      <c r="C62" s="18" t="s">
        <v>146</v>
      </c>
      <c r="D62" s="9" t="s">
        <v>244</v>
      </c>
      <c r="E62" s="13" t="s">
        <v>245</v>
      </c>
    </row>
    <row r="63" spans="1:5" ht="89.25" x14ac:dyDescent="0.25">
      <c r="A63" s="1" t="str">
        <f t="shared" si="0"/>
        <v>12-S272</v>
      </c>
      <c r="B63" s="3">
        <v>12</v>
      </c>
      <c r="C63" s="18" t="s">
        <v>146</v>
      </c>
      <c r="D63" s="9" t="s">
        <v>246</v>
      </c>
      <c r="E63" s="13" t="s">
        <v>247</v>
      </c>
    </row>
    <row r="64" spans="1:5" ht="76.5" x14ac:dyDescent="0.25">
      <c r="A64" s="1" t="str">
        <f t="shared" si="0"/>
        <v>12-U005</v>
      </c>
      <c r="B64" s="3">
        <v>12</v>
      </c>
      <c r="C64" s="18" t="s">
        <v>124</v>
      </c>
      <c r="D64" s="9" t="s">
        <v>248</v>
      </c>
      <c r="E64" s="13" t="s">
        <v>249</v>
      </c>
    </row>
    <row r="65" spans="1:5" ht="51" x14ac:dyDescent="0.25">
      <c r="A65" s="1" t="str">
        <f t="shared" si="0"/>
        <v>14-S043</v>
      </c>
      <c r="B65" s="3">
        <v>14</v>
      </c>
      <c r="C65" s="12" t="s">
        <v>146</v>
      </c>
      <c r="D65" s="3" t="s">
        <v>250</v>
      </c>
      <c r="E65" s="13" t="s">
        <v>251</v>
      </c>
    </row>
    <row r="66" spans="1:5" ht="102" x14ac:dyDescent="0.25">
      <c r="A66" s="1" t="str">
        <f t="shared" si="0"/>
        <v>15-S177</v>
      </c>
      <c r="B66" s="3">
        <v>15</v>
      </c>
      <c r="C66" s="18" t="s">
        <v>146</v>
      </c>
      <c r="D66" s="3" t="s">
        <v>252</v>
      </c>
      <c r="E66" s="13" t="s">
        <v>253</v>
      </c>
    </row>
    <row r="67" spans="1:5" ht="38.25" x14ac:dyDescent="0.25">
      <c r="A67" s="1" t="str">
        <f t="shared" ref="A67:A112" si="1">CONCATENATE(B67,"-",D67)</f>
        <v>15-S274</v>
      </c>
      <c r="B67" s="3">
        <v>15</v>
      </c>
      <c r="C67" s="18" t="s">
        <v>146</v>
      </c>
      <c r="D67" s="3" t="s">
        <v>254</v>
      </c>
      <c r="E67" s="13" t="s">
        <v>255</v>
      </c>
    </row>
    <row r="68" spans="1:5" ht="76.5" x14ac:dyDescent="0.25">
      <c r="A68" s="1" t="str">
        <f t="shared" si="1"/>
        <v>15-U001</v>
      </c>
      <c r="B68" s="3">
        <v>15</v>
      </c>
      <c r="C68" s="18" t="s">
        <v>124</v>
      </c>
      <c r="D68" s="3" t="s">
        <v>180</v>
      </c>
      <c r="E68" s="13" t="s">
        <v>256</v>
      </c>
    </row>
    <row r="69" spans="1:5" ht="102" x14ac:dyDescent="0.25">
      <c r="A69" s="1" t="str">
        <f t="shared" si="1"/>
        <v>15-U003</v>
      </c>
      <c r="B69" s="3">
        <v>15</v>
      </c>
      <c r="C69" s="18" t="s">
        <v>124</v>
      </c>
      <c r="D69" s="3" t="s">
        <v>257</v>
      </c>
      <c r="E69" s="13" t="s">
        <v>258</v>
      </c>
    </row>
    <row r="70" spans="1:5" ht="63.75" x14ac:dyDescent="0.25">
      <c r="A70" s="1" t="str">
        <f t="shared" si="1"/>
        <v>15-E002</v>
      </c>
      <c r="B70" s="15">
        <v>15</v>
      </c>
      <c r="C70" s="18" t="s">
        <v>119</v>
      </c>
      <c r="D70" s="17" t="s">
        <v>259</v>
      </c>
      <c r="E70" s="13" t="s">
        <v>260</v>
      </c>
    </row>
    <row r="71" spans="1:5" ht="76.5" x14ac:dyDescent="0.25">
      <c r="A71" s="1" t="str">
        <f t="shared" si="1"/>
        <v>16-E005</v>
      </c>
      <c r="B71" s="3">
        <v>16</v>
      </c>
      <c r="C71" s="18" t="s">
        <v>119</v>
      </c>
      <c r="D71" s="17" t="s">
        <v>261</v>
      </c>
      <c r="E71" s="13" t="s">
        <v>262</v>
      </c>
    </row>
    <row r="72" spans="1:5" ht="76.5" x14ac:dyDescent="0.25">
      <c r="A72" s="1" t="str">
        <f t="shared" si="1"/>
        <v>16-S046</v>
      </c>
      <c r="B72" s="3">
        <v>16</v>
      </c>
      <c r="C72" s="18" t="s">
        <v>146</v>
      </c>
      <c r="D72" s="3" t="s">
        <v>263</v>
      </c>
      <c r="E72" s="13" t="s">
        <v>264</v>
      </c>
    </row>
    <row r="73" spans="1:5" ht="51" x14ac:dyDescent="0.25">
      <c r="A73" s="1" t="str">
        <f t="shared" si="1"/>
        <v>16-S071</v>
      </c>
      <c r="B73" s="3">
        <v>16</v>
      </c>
      <c r="C73" s="18" t="s">
        <v>146</v>
      </c>
      <c r="D73" s="3" t="s">
        <v>178</v>
      </c>
      <c r="E73" s="13" t="s">
        <v>179</v>
      </c>
    </row>
    <row r="74" spans="1:5" ht="51" x14ac:dyDescent="0.25">
      <c r="A74" s="1" t="str">
        <f t="shared" si="1"/>
        <v>16-S219</v>
      </c>
      <c r="B74" s="3">
        <v>16</v>
      </c>
      <c r="C74" s="18" t="s">
        <v>146</v>
      </c>
      <c r="D74" s="3" t="s">
        <v>265</v>
      </c>
      <c r="E74" s="13" t="s">
        <v>266</v>
      </c>
    </row>
    <row r="75" spans="1:5" ht="51" x14ac:dyDescent="0.25">
      <c r="A75" s="1" t="str">
        <f t="shared" si="1"/>
        <v>16-U007</v>
      </c>
      <c r="B75" s="3">
        <v>16</v>
      </c>
      <c r="C75" s="18" t="s">
        <v>124</v>
      </c>
      <c r="D75" s="3" t="s">
        <v>129</v>
      </c>
      <c r="E75" s="13" t="s">
        <v>267</v>
      </c>
    </row>
    <row r="76" spans="1:5" ht="89.25" x14ac:dyDescent="0.25">
      <c r="A76" s="1" t="str">
        <f t="shared" si="1"/>
        <v>16-U015</v>
      </c>
      <c r="B76" s="3">
        <v>16</v>
      </c>
      <c r="C76" s="18" t="s">
        <v>124</v>
      </c>
      <c r="D76" s="3" t="s">
        <v>268</v>
      </c>
      <c r="E76" s="13" t="s">
        <v>269</v>
      </c>
    </row>
    <row r="77" spans="1:5" ht="89.25" x14ac:dyDescent="0.25">
      <c r="A77" s="1" t="str">
        <f t="shared" si="1"/>
        <v>16-U020</v>
      </c>
      <c r="B77" s="15">
        <v>16</v>
      </c>
      <c r="C77" s="18" t="s">
        <v>124</v>
      </c>
      <c r="D77" s="17" t="s">
        <v>270</v>
      </c>
      <c r="E77" s="13" t="s">
        <v>271</v>
      </c>
    </row>
    <row r="78" spans="1:5" ht="76.5" x14ac:dyDescent="0.25">
      <c r="A78" s="1" t="str">
        <f t="shared" si="1"/>
        <v>16-U022</v>
      </c>
      <c r="B78" s="3">
        <v>16</v>
      </c>
      <c r="C78" s="18" t="s">
        <v>124</v>
      </c>
      <c r="D78" s="3" t="s">
        <v>272</v>
      </c>
      <c r="E78" s="13" t="s">
        <v>273</v>
      </c>
    </row>
    <row r="79" spans="1:5" ht="89.25" x14ac:dyDescent="0.25">
      <c r="A79" s="1" t="str">
        <f t="shared" si="1"/>
        <v>16-U025</v>
      </c>
      <c r="B79" s="3">
        <v>16</v>
      </c>
      <c r="C79" s="18" t="s">
        <v>124</v>
      </c>
      <c r="D79" s="3" t="s">
        <v>274</v>
      </c>
      <c r="E79" s="13" t="s">
        <v>275</v>
      </c>
    </row>
    <row r="80" spans="1:5" ht="63.75" x14ac:dyDescent="0.25">
      <c r="A80" s="1" t="str">
        <f t="shared" si="1"/>
        <v>16-U035</v>
      </c>
      <c r="B80" s="3">
        <v>16</v>
      </c>
      <c r="C80" s="18" t="s">
        <v>124</v>
      </c>
      <c r="D80" s="3" t="s">
        <v>276</v>
      </c>
      <c r="E80" s="13" t="s">
        <v>277</v>
      </c>
    </row>
    <row r="81" spans="1:5" ht="63.75" x14ac:dyDescent="0.25">
      <c r="A81" s="1" t="str">
        <f t="shared" si="1"/>
        <v>20-S017</v>
      </c>
      <c r="B81" s="3">
        <v>20</v>
      </c>
      <c r="C81" s="18" t="s">
        <v>146</v>
      </c>
      <c r="D81" s="3" t="s">
        <v>278</v>
      </c>
      <c r="E81" s="13" t="s">
        <v>279</v>
      </c>
    </row>
    <row r="82" spans="1:5" ht="102" x14ac:dyDescent="0.25">
      <c r="A82" s="1" t="str">
        <f t="shared" si="1"/>
        <v>20-S052</v>
      </c>
      <c r="B82" s="3">
        <v>20</v>
      </c>
      <c r="C82" s="18" t="s">
        <v>146</v>
      </c>
      <c r="D82" s="3" t="s">
        <v>280</v>
      </c>
      <c r="E82" s="13" t="s">
        <v>281</v>
      </c>
    </row>
    <row r="83" spans="1:5" ht="89.25" x14ac:dyDescent="0.25">
      <c r="A83" s="1" t="str">
        <f t="shared" si="1"/>
        <v>20-S057</v>
      </c>
      <c r="B83" s="3">
        <v>20</v>
      </c>
      <c r="C83" s="18" t="s">
        <v>146</v>
      </c>
      <c r="D83" s="3" t="s">
        <v>282</v>
      </c>
      <c r="E83" s="13" t="s">
        <v>283</v>
      </c>
    </row>
    <row r="84" spans="1:5" ht="38.25" x14ac:dyDescent="0.25">
      <c r="A84" s="1" t="str">
        <f t="shared" si="1"/>
        <v>20-S061</v>
      </c>
      <c r="B84" s="3">
        <v>20</v>
      </c>
      <c r="C84" s="18" t="s">
        <v>146</v>
      </c>
      <c r="D84" s="3" t="s">
        <v>284</v>
      </c>
      <c r="E84" s="13" t="s">
        <v>285</v>
      </c>
    </row>
    <row r="85" spans="1:5" ht="51" x14ac:dyDescent="0.25">
      <c r="A85" s="1" t="str">
        <f t="shared" si="1"/>
        <v>20-S065</v>
      </c>
      <c r="B85" s="3">
        <v>20</v>
      </c>
      <c r="C85" s="18" t="s">
        <v>146</v>
      </c>
      <c r="D85" s="3" t="s">
        <v>286</v>
      </c>
      <c r="E85" s="13" t="s">
        <v>287</v>
      </c>
    </row>
    <row r="86" spans="1:5" ht="51" x14ac:dyDescent="0.25">
      <c r="A86" s="1" t="str">
        <f t="shared" si="1"/>
        <v>20-S070</v>
      </c>
      <c r="B86" s="3">
        <v>20</v>
      </c>
      <c r="C86" s="18" t="s">
        <v>146</v>
      </c>
      <c r="D86" s="3" t="s">
        <v>288</v>
      </c>
      <c r="E86" s="13" t="s">
        <v>289</v>
      </c>
    </row>
    <row r="87" spans="1:5" ht="51" x14ac:dyDescent="0.25">
      <c r="A87" s="1" t="str">
        <f t="shared" si="1"/>
        <v>20-S071</v>
      </c>
      <c r="B87" s="3">
        <v>20</v>
      </c>
      <c r="C87" s="18" t="s">
        <v>146</v>
      </c>
      <c r="D87" s="3" t="s">
        <v>178</v>
      </c>
      <c r="E87" s="13" t="s">
        <v>179</v>
      </c>
    </row>
    <row r="88" spans="1:5" ht="51" x14ac:dyDescent="0.25">
      <c r="A88" s="1" t="str">
        <f t="shared" si="1"/>
        <v>20-S072</v>
      </c>
      <c r="B88" s="3">
        <v>20</v>
      </c>
      <c r="C88" s="18" t="s">
        <v>146</v>
      </c>
      <c r="D88" s="3" t="s">
        <v>290</v>
      </c>
      <c r="E88" s="13" t="s">
        <v>291</v>
      </c>
    </row>
    <row r="89" spans="1:5" ht="114.75" x14ac:dyDescent="0.25">
      <c r="A89" s="1" t="str">
        <f t="shared" si="1"/>
        <v>20-S155</v>
      </c>
      <c r="B89" s="3">
        <v>20</v>
      </c>
      <c r="C89" s="18" t="s">
        <v>146</v>
      </c>
      <c r="D89" s="3" t="s">
        <v>292</v>
      </c>
      <c r="E89" s="13" t="s">
        <v>293</v>
      </c>
    </row>
    <row r="90" spans="1:5" ht="102" x14ac:dyDescent="0.25">
      <c r="A90" s="1" t="str">
        <f t="shared" si="1"/>
        <v>20-S174</v>
      </c>
      <c r="B90" s="3">
        <v>20</v>
      </c>
      <c r="C90" s="18" t="s">
        <v>146</v>
      </c>
      <c r="D90" s="5" t="s">
        <v>294</v>
      </c>
      <c r="E90" s="13" t="s">
        <v>295</v>
      </c>
    </row>
    <row r="91" spans="1:5" ht="38.25" x14ac:dyDescent="0.25">
      <c r="A91" s="1" t="str">
        <f t="shared" si="1"/>
        <v>20-S176</v>
      </c>
      <c r="B91" s="3">
        <v>20</v>
      </c>
      <c r="C91" s="18" t="s">
        <v>146</v>
      </c>
      <c r="D91" s="5" t="s">
        <v>296</v>
      </c>
      <c r="E91" s="13" t="s">
        <v>297</v>
      </c>
    </row>
    <row r="92" spans="1:5" ht="51" x14ac:dyDescent="0.25">
      <c r="A92" s="1" t="str">
        <f t="shared" si="1"/>
        <v>20-S241</v>
      </c>
      <c r="B92" s="3">
        <v>20</v>
      </c>
      <c r="C92" s="18" t="s">
        <v>146</v>
      </c>
      <c r="D92" s="5" t="s">
        <v>298</v>
      </c>
      <c r="E92" s="13" t="s">
        <v>299</v>
      </c>
    </row>
    <row r="93" spans="1:5" ht="51" x14ac:dyDescent="0.25">
      <c r="A93" s="1" t="str">
        <f t="shared" si="1"/>
        <v>20-U008</v>
      </c>
      <c r="B93" s="3">
        <v>20</v>
      </c>
      <c r="C93" s="18" t="s">
        <v>124</v>
      </c>
      <c r="D93" s="5" t="s">
        <v>300</v>
      </c>
      <c r="E93" s="13" t="s">
        <v>301</v>
      </c>
    </row>
    <row r="94" spans="1:5" ht="38.25" x14ac:dyDescent="0.25">
      <c r="A94" s="1" t="str">
        <f t="shared" si="1"/>
        <v>20-U009</v>
      </c>
      <c r="B94" s="3">
        <v>20</v>
      </c>
      <c r="C94" s="18" t="s">
        <v>124</v>
      </c>
      <c r="D94" s="5" t="s">
        <v>302</v>
      </c>
      <c r="E94" s="13" t="s">
        <v>303</v>
      </c>
    </row>
    <row r="95" spans="1:5" ht="102" x14ac:dyDescent="0.25">
      <c r="A95" s="1" t="str">
        <f t="shared" si="1"/>
        <v>21-S248</v>
      </c>
      <c r="B95" s="3">
        <v>21</v>
      </c>
      <c r="C95" s="18" t="s">
        <v>124</v>
      </c>
      <c r="D95" s="5" t="s">
        <v>304</v>
      </c>
      <c r="E95" s="13" t="s">
        <v>305</v>
      </c>
    </row>
    <row r="96" spans="1:5" ht="63.75" x14ac:dyDescent="0.25">
      <c r="A96" s="1" t="str">
        <f t="shared" si="1"/>
        <v>25-U001</v>
      </c>
      <c r="B96" s="3">
        <v>25</v>
      </c>
      <c r="C96" s="18" t="s">
        <v>124</v>
      </c>
      <c r="D96" s="5" t="s">
        <v>180</v>
      </c>
      <c r="E96" s="13" t="s">
        <v>306</v>
      </c>
    </row>
    <row r="97" spans="1:5" ht="51" x14ac:dyDescent="0.25">
      <c r="A97" s="1" t="str">
        <f t="shared" si="1"/>
        <v>38-E003</v>
      </c>
      <c r="B97" s="3">
        <v>38</v>
      </c>
      <c r="C97" s="18" t="s">
        <v>119</v>
      </c>
      <c r="D97" s="5" t="s">
        <v>307</v>
      </c>
      <c r="E97" s="13" t="s">
        <v>308</v>
      </c>
    </row>
    <row r="98" spans="1:5" ht="102" x14ac:dyDescent="0.25">
      <c r="A98" s="1" t="str">
        <f t="shared" si="1"/>
        <v>38-U003</v>
      </c>
      <c r="B98" s="3">
        <v>38</v>
      </c>
      <c r="C98" s="18" t="s">
        <v>124</v>
      </c>
      <c r="D98" s="5" t="s">
        <v>257</v>
      </c>
      <c r="E98" s="13" t="s">
        <v>309</v>
      </c>
    </row>
    <row r="99" spans="1:5" ht="76.5" x14ac:dyDescent="0.25">
      <c r="A99" s="1" t="str">
        <f t="shared" si="1"/>
        <v>38-F002</v>
      </c>
      <c r="B99" s="3">
        <v>38</v>
      </c>
      <c r="C99" s="18" t="s">
        <v>131</v>
      </c>
      <c r="D99" s="5" t="s">
        <v>134</v>
      </c>
      <c r="E99" s="13" t="s">
        <v>310</v>
      </c>
    </row>
    <row r="100" spans="1:5" ht="51" x14ac:dyDescent="0.25">
      <c r="A100" s="1" t="str">
        <f t="shared" si="1"/>
        <v>38-S190</v>
      </c>
      <c r="B100" s="3">
        <v>38</v>
      </c>
      <c r="C100" s="18" t="s">
        <v>146</v>
      </c>
      <c r="D100" s="5" t="s">
        <v>311</v>
      </c>
      <c r="E100" s="13" t="s">
        <v>312</v>
      </c>
    </row>
    <row r="101" spans="1:5" ht="51" x14ac:dyDescent="0.25">
      <c r="A101" s="1" t="str">
        <f t="shared" si="1"/>
        <v>38-S191</v>
      </c>
      <c r="B101" s="3">
        <v>38</v>
      </c>
      <c r="C101" s="18" t="s">
        <v>146</v>
      </c>
      <c r="D101" s="5" t="s">
        <v>313</v>
      </c>
      <c r="E101" s="13" t="s">
        <v>314</v>
      </c>
    </row>
    <row r="102" spans="1:5" ht="114.75" x14ac:dyDescent="0.25">
      <c r="A102" s="1" t="str">
        <f t="shared" si="1"/>
        <v>38-S192</v>
      </c>
      <c r="B102" s="3">
        <v>38</v>
      </c>
      <c r="C102" s="18" t="s">
        <v>146</v>
      </c>
      <c r="D102" s="5" t="s">
        <v>315</v>
      </c>
      <c r="E102" s="13" t="s">
        <v>316</v>
      </c>
    </row>
    <row r="103" spans="1:5" ht="76.5" x14ac:dyDescent="0.25">
      <c r="A103" s="1" t="str">
        <f t="shared" si="1"/>
        <v>38-S236</v>
      </c>
      <c r="B103" s="3">
        <v>38</v>
      </c>
      <c r="C103" s="18" t="s">
        <v>146</v>
      </c>
      <c r="D103" s="5" t="s">
        <v>317</v>
      </c>
      <c r="E103" s="13" t="s">
        <v>318</v>
      </c>
    </row>
    <row r="104" spans="1:5" ht="114.75" x14ac:dyDescent="0.25">
      <c r="A104" s="1" t="str">
        <f t="shared" si="1"/>
        <v>38-S278</v>
      </c>
      <c r="B104" s="3">
        <v>38</v>
      </c>
      <c r="C104" s="18" t="s">
        <v>146</v>
      </c>
      <c r="D104" s="5" t="s">
        <v>319</v>
      </c>
      <c r="E104" s="13" t="s">
        <v>320</v>
      </c>
    </row>
    <row r="105" spans="1:5" ht="38.25" x14ac:dyDescent="0.25">
      <c r="A105" s="1" t="str">
        <f t="shared" si="1"/>
        <v>47-U011</v>
      </c>
      <c r="B105" s="3">
        <v>47</v>
      </c>
      <c r="C105" s="18" t="s">
        <v>124</v>
      </c>
      <c r="D105" s="5" t="s">
        <v>321</v>
      </c>
      <c r="E105" s="13" t="s">
        <v>322</v>
      </c>
    </row>
    <row r="106" spans="1:5" ht="76.5" x14ac:dyDescent="0.25">
      <c r="A106" s="1" t="str">
        <f t="shared" si="1"/>
        <v>47-S010</v>
      </c>
      <c r="B106" s="3">
        <v>47</v>
      </c>
      <c r="C106" s="18" t="s">
        <v>146</v>
      </c>
      <c r="D106" s="5" t="s">
        <v>323</v>
      </c>
      <c r="E106" s="13" t="s">
        <v>324</v>
      </c>
    </row>
    <row r="107" spans="1:5" ht="63.75" x14ac:dyDescent="0.25">
      <c r="A107" s="1" t="str">
        <f t="shared" si="1"/>
        <v>47-S178</v>
      </c>
      <c r="B107" s="3">
        <v>47</v>
      </c>
      <c r="C107" s="18" t="s">
        <v>146</v>
      </c>
      <c r="D107" s="5" t="s">
        <v>325</v>
      </c>
      <c r="E107" s="13" t="s">
        <v>326</v>
      </c>
    </row>
    <row r="108" spans="1:5" ht="51" x14ac:dyDescent="0.25">
      <c r="A108" s="1" t="str">
        <f t="shared" si="1"/>
        <v>47-S179</v>
      </c>
      <c r="B108" s="3">
        <v>47</v>
      </c>
      <c r="C108" s="18" t="s">
        <v>146</v>
      </c>
      <c r="D108" s="5" t="s">
        <v>327</v>
      </c>
      <c r="E108" s="13" t="s">
        <v>328</v>
      </c>
    </row>
    <row r="109" spans="1:5" ht="102" x14ac:dyDescent="0.25">
      <c r="A109" s="1" t="str">
        <f t="shared" si="1"/>
        <v>47-S249</v>
      </c>
      <c r="B109" s="3">
        <v>47</v>
      </c>
      <c r="C109" s="18" t="s">
        <v>146</v>
      </c>
      <c r="D109" s="5" t="s">
        <v>329</v>
      </c>
      <c r="E109" s="13" t="s">
        <v>330</v>
      </c>
    </row>
    <row r="110" spans="1:5" ht="38.25" x14ac:dyDescent="0.25">
      <c r="A110" s="1" t="str">
        <f t="shared" si="1"/>
        <v>50-S038</v>
      </c>
      <c r="B110" s="19">
        <v>50</v>
      </c>
      <c r="C110" s="18" t="s">
        <v>146</v>
      </c>
      <c r="D110" s="11" t="s">
        <v>331</v>
      </c>
      <c r="E110" s="13" t="s">
        <v>332</v>
      </c>
    </row>
    <row r="111" spans="1:5" ht="38.25" x14ac:dyDescent="0.25">
      <c r="A111" s="1" t="str">
        <f t="shared" si="1"/>
        <v>50-U001</v>
      </c>
      <c r="B111" s="19">
        <v>50</v>
      </c>
      <c r="C111" s="18" t="s">
        <v>124</v>
      </c>
      <c r="D111" s="11" t="s">
        <v>180</v>
      </c>
      <c r="E111" s="13" t="s">
        <v>333</v>
      </c>
    </row>
    <row r="112" spans="1:5" ht="38.25" x14ac:dyDescent="0.25">
      <c r="A112" s="1" t="str">
        <f t="shared" si="1"/>
        <v>50-U002</v>
      </c>
      <c r="B112" s="19">
        <v>50</v>
      </c>
      <c r="C112" s="18" t="s">
        <v>124</v>
      </c>
      <c r="D112" s="11" t="s">
        <v>172</v>
      </c>
      <c r="E112" s="13" t="s">
        <v>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Variable PCP</vt:lpstr>
      <vt:lpstr>Variable PCI</vt:lpstr>
      <vt:lpstr>Personas Fisicas-Trimestre01</vt:lpstr>
      <vt:lpstr>Personas Morales-Trimestre01</vt:lpstr>
      <vt:lpstr>PersonasFísicas-Trimestre02</vt:lpstr>
      <vt:lpstr>Personas Morales-Trimestre02</vt:lpstr>
      <vt:lpstr>PersonasFisicas-Trimestre 03</vt:lpstr>
      <vt:lpstr>Personas Morales - Trimestre 03</vt:lpstr>
      <vt:lpstr>MSD </vt:lpstr>
      <vt:lpstr>'PersonasFísicas-Trimestre02'!Área_de_impresión</vt:lpstr>
      <vt:lpstr>'Variable PCI'!Área_de_impresión</vt:lpstr>
      <vt:lpstr>'Personas Morales-Trimestre02'!Títulos_a_imprimir</vt:lpstr>
      <vt:lpstr>'PersonasFísicas-Trimestre02'!Títulos_a_imprimir</vt:lpstr>
      <vt:lpstr>'Variable PCI'!Títulos_a_imprimir</vt:lpstr>
      <vt:lpstr>'Variable PCP'!Títulos_a_imprimir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Araujo Gómez, Israel Cuauhtemoc</dc:creator>
  <cp:lastModifiedBy>Torres Bautista, Benjamín</cp:lastModifiedBy>
  <cp:lastPrinted>2017-12-18T23:36:39Z</cp:lastPrinted>
  <dcterms:created xsi:type="dcterms:W3CDTF">2017-06-29T14:44:24Z</dcterms:created>
  <dcterms:modified xsi:type="dcterms:W3CDTF">2023-02-07T18:39:25Z</dcterms:modified>
</cp:coreProperties>
</file>