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_9hlz4tz\Downloads\DICIEMBRE\"/>
    </mc:Choice>
  </mc:AlternateContent>
  <xr:revisionPtr revIDLastSave="0" documentId="13_ncr:1_{97F40B54-4343-437C-9CA4-C5F36F4CE96A}" xr6:coauthVersionLast="47" xr6:coauthVersionMax="47" xr10:uidLastSave="{00000000-0000-0000-0000-000000000000}"/>
  <bookViews>
    <workbookView xWindow="-108" yWindow="-108" windowWidth="23256" windowHeight="12456" tabRatio="999" xr2:uid="{00000000-000D-0000-FFFF-FFFF00000000}"/>
  </bookViews>
  <sheets>
    <sheet name="Ppto Gral C-3600 DICIEMBRE-23" sheetId="2" r:id="rId1"/>
    <sheet name="Ppto Gral P-33605 DICIEMBRE-23" sheetId="1" r:id="rId2"/>
  </sheets>
  <definedNames>
    <definedName name="_xlnm._FilterDatabase" localSheetId="0" hidden="1">'Ppto Gral C-3600 DICIEMBRE-23'!$A$6:$P$133</definedName>
    <definedName name="_xlnm._FilterDatabase" localSheetId="1" hidden="1">'Ppto Gral P-33605 DICIEMBRE-23'!$A$6:$P$114</definedName>
    <definedName name="_xlnm.Print_Titles" localSheetId="0">'Ppto Gral C-3600 DICIEMBRE-23'!$1:$6</definedName>
    <definedName name="_xlnm.Print_Titles" localSheetId="1">'Ppto Gral P-33605 DICIEMBRE-23'!$1:$6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1" i="2" l="1"/>
  <c r="O109" i="2"/>
  <c r="N27" i="2"/>
  <c r="O27" i="2" s="1"/>
  <c r="N63" i="2"/>
  <c r="O63" i="2" s="1"/>
  <c r="N64" i="2"/>
  <c r="O64" i="2" s="1"/>
  <c r="N65" i="2"/>
  <c r="O65" i="2" s="1"/>
  <c r="N115" i="2"/>
  <c r="O115" i="2" s="1"/>
  <c r="N124" i="2"/>
  <c r="O124" i="2" s="1"/>
  <c r="N112" i="2"/>
  <c r="O112" i="2" s="1"/>
  <c r="M45" i="2"/>
  <c r="M46" i="2"/>
  <c r="M75" i="2"/>
  <c r="M76" i="2"/>
  <c r="M112" i="2"/>
  <c r="M111" i="2"/>
  <c r="M107" i="2"/>
  <c r="L7" i="2"/>
  <c r="N7" i="2" s="1"/>
  <c r="O7" i="2" s="1"/>
  <c r="L8" i="2"/>
  <c r="N8" i="2" s="1"/>
  <c r="O8" i="2" s="1"/>
  <c r="L9" i="2"/>
  <c r="N9" i="2" s="1"/>
  <c r="O9" i="2" s="1"/>
  <c r="L10" i="2"/>
  <c r="N10" i="2" s="1"/>
  <c r="O10" i="2" s="1"/>
  <c r="L11" i="2"/>
  <c r="N11" i="2" s="1"/>
  <c r="O11" i="2" s="1"/>
  <c r="L12" i="2"/>
  <c r="L13" i="2"/>
  <c r="N13" i="2" s="1"/>
  <c r="O13" i="2" s="1"/>
  <c r="L14" i="2"/>
  <c r="M14" i="2" s="1"/>
  <c r="L15" i="2"/>
  <c r="N15" i="2" s="1"/>
  <c r="O15" i="2" s="1"/>
  <c r="L16" i="2"/>
  <c r="N16" i="2" s="1"/>
  <c r="O16" i="2" s="1"/>
  <c r="L17" i="2"/>
  <c r="N17" i="2" s="1"/>
  <c r="O17" i="2" s="1"/>
  <c r="L18" i="2"/>
  <c r="N18" i="2" s="1"/>
  <c r="O18" i="2" s="1"/>
  <c r="L19" i="2"/>
  <c r="N19" i="2" s="1"/>
  <c r="O19" i="2" s="1"/>
  <c r="L20" i="2"/>
  <c r="M20" i="2" s="1"/>
  <c r="L21" i="2"/>
  <c r="M21" i="2" s="1"/>
  <c r="L22" i="2"/>
  <c r="M22" i="2" s="1"/>
  <c r="L23" i="2"/>
  <c r="N23" i="2" s="1"/>
  <c r="O23" i="2" s="1"/>
  <c r="L24" i="2"/>
  <c r="L25" i="2"/>
  <c r="N25" i="2" s="1"/>
  <c r="O25" i="2" s="1"/>
  <c r="L26" i="2"/>
  <c r="M26" i="2" s="1"/>
  <c r="L27" i="2"/>
  <c r="M27" i="2" s="1"/>
  <c r="L28" i="2"/>
  <c r="M28" i="2" s="1"/>
  <c r="L29" i="2"/>
  <c r="M29" i="2" s="1"/>
  <c r="L30" i="2"/>
  <c r="L31" i="2"/>
  <c r="N31" i="2" s="1"/>
  <c r="O31" i="2" s="1"/>
  <c r="L32" i="2"/>
  <c r="N32" i="2" s="1"/>
  <c r="O32" i="2" s="1"/>
  <c r="L33" i="2"/>
  <c r="N33" i="2" s="1"/>
  <c r="O33" i="2" s="1"/>
  <c r="L34" i="2"/>
  <c r="M34" i="2" s="1"/>
  <c r="L35" i="2"/>
  <c r="M35" i="2" s="1"/>
  <c r="L36" i="2"/>
  <c r="M36" i="2" s="1"/>
  <c r="L37" i="2"/>
  <c r="N37" i="2" s="1"/>
  <c r="O37" i="2" s="1"/>
  <c r="L38" i="2"/>
  <c r="N38" i="2" s="1"/>
  <c r="O38" i="2" s="1"/>
  <c r="L39" i="2"/>
  <c r="N39" i="2" s="1"/>
  <c r="O39" i="2" s="1"/>
  <c r="L40" i="2"/>
  <c r="N40" i="2" s="1"/>
  <c r="O40" i="2" s="1"/>
  <c r="L41" i="2"/>
  <c r="M41" i="2" s="1"/>
  <c r="L42" i="2"/>
  <c r="L43" i="2"/>
  <c r="N43" i="2" s="1"/>
  <c r="O43" i="2" s="1"/>
  <c r="L44" i="2"/>
  <c r="N44" i="2" s="1"/>
  <c r="O44" i="2" s="1"/>
  <c r="L45" i="2"/>
  <c r="N45" i="2" s="1"/>
  <c r="O45" i="2" s="1"/>
  <c r="L46" i="2"/>
  <c r="N46" i="2" s="1"/>
  <c r="O46" i="2" s="1"/>
  <c r="L47" i="2"/>
  <c r="N47" i="2" s="1"/>
  <c r="O47" i="2" s="1"/>
  <c r="L48" i="2"/>
  <c r="L49" i="2"/>
  <c r="N49" i="2" s="1"/>
  <c r="O49" i="2" s="1"/>
  <c r="L50" i="2"/>
  <c r="M50" i="2" s="1"/>
  <c r="L51" i="2"/>
  <c r="N51" i="2" s="1"/>
  <c r="O51" i="2" s="1"/>
  <c r="L52" i="2"/>
  <c r="N52" i="2" s="1"/>
  <c r="O52" i="2" s="1"/>
  <c r="L53" i="2"/>
  <c r="N53" i="2" s="1"/>
  <c r="O53" i="2" s="1"/>
  <c r="L54" i="2"/>
  <c r="N54" i="2" s="1"/>
  <c r="O54" i="2" s="1"/>
  <c r="L55" i="2"/>
  <c r="N55" i="2" s="1"/>
  <c r="O55" i="2" s="1"/>
  <c r="L56" i="2"/>
  <c r="M56" i="2" s="1"/>
  <c r="L57" i="2"/>
  <c r="M57" i="2" s="1"/>
  <c r="L58" i="2"/>
  <c r="M58" i="2" s="1"/>
  <c r="L59" i="2"/>
  <c r="N59" i="2" s="1"/>
  <c r="O59" i="2" s="1"/>
  <c r="L60" i="2"/>
  <c r="L61" i="2"/>
  <c r="N61" i="2" s="1"/>
  <c r="O61" i="2" s="1"/>
  <c r="L62" i="2"/>
  <c r="N62" i="2" s="1"/>
  <c r="O62" i="2" s="1"/>
  <c r="L63" i="2"/>
  <c r="M63" i="2" s="1"/>
  <c r="L64" i="2"/>
  <c r="M64" i="2" s="1"/>
  <c r="L65" i="2"/>
  <c r="M65" i="2" s="1"/>
  <c r="L66" i="2"/>
  <c r="L67" i="2"/>
  <c r="N67" i="2" s="1"/>
  <c r="O67" i="2" s="1"/>
  <c r="L68" i="2"/>
  <c r="N68" i="2" s="1"/>
  <c r="O68" i="2" s="1"/>
  <c r="L69" i="2"/>
  <c r="M69" i="2" s="1"/>
  <c r="L70" i="2"/>
  <c r="M70" i="2" s="1"/>
  <c r="L71" i="2"/>
  <c r="M71" i="2" s="1"/>
  <c r="L72" i="2"/>
  <c r="M72" i="2" s="1"/>
  <c r="L73" i="2"/>
  <c r="N73" i="2" s="1"/>
  <c r="O73" i="2" s="1"/>
  <c r="L74" i="2"/>
  <c r="N74" i="2" s="1"/>
  <c r="O74" i="2" s="1"/>
  <c r="L75" i="2"/>
  <c r="N75" i="2" s="1"/>
  <c r="O75" i="2" s="1"/>
  <c r="L76" i="2"/>
  <c r="N76" i="2" s="1"/>
  <c r="O76" i="2" s="1"/>
  <c r="L77" i="2"/>
  <c r="M77" i="2" s="1"/>
  <c r="L78" i="2"/>
  <c r="L79" i="2"/>
  <c r="N79" i="2" s="1"/>
  <c r="O79" i="2" s="1"/>
  <c r="L80" i="2"/>
  <c r="N80" i="2" s="1"/>
  <c r="O80" i="2" s="1"/>
  <c r="L81" i="2"/>
  <c r="N81" i="2" s="1"/>
  <c r="O81" i="2" s="1"/>
  <c r="L82" i="2"/>
  <c r="N82" i="2" s="1"/>
  <c r="O82" i="2" s="1"/>
  <c r="L83" i="2"/>
  <c r="N83" i="2" s="1"/>
  <c r="O83" i="2" s="1"/>
  <c r="L84" i="2"/>
  <c r="L85" i="2"/>
  <c r="N85" i="2" s="1"/>
  <c r="O85" i="2" s="1"/>
  <c r="L86" i="2"/>
  <c r="M86" i="2" s="1"/>
  <c r="L87" i="2"/>
  <c r="N87" i="2" s="1"/>
  <c r="O87" i="2" s="1"/>
  <c r="L88" i="2"/>
  <c r="N88" i="2" s="1"/>
  <c r="O88" i="2" s="1"/>
  <c r="L89" i="2"/>
  <c r="N89" i="2" s="1"/>
  <c r="O89" i="2" s="1"/>
  <c r="L90" i="2"/>
  <c r="N90" i="2" s="1"/>
  <c r="O90" i="2" s="1"/>
  <c r="L91" i="2"/>
  <c r="N91" i="2" s="1"/>
  <c r="O91" i="2" s="1"/>
  <c r="L92" i="2"/>
  <c r="M92" i="2" s="1"/>
  <c r="L93" i="2"/>
  <c r="M93" i="2" s="1"/>
  <c r="L94" i="2"/>
  <c r="M94" i="2" s="1"/>
  <c r="L95" i="2"/>
  <c r="N95" i="2" s="1"/>
  <c r="O95" i="2" s="1"/>
  <c r="L96" i="2"/>
  <c r="N96" i="2" s="1"/>
  <c r="O96" i="2" s="1"/>
  <c r="L97" i="2"/>
  <c r="N97" i="2" s="1"/>
  <c r="O97" i="2" s="1"/>
  <c r="L98" i="2"/>
  <c r="M98" i="2" s="1"/>
  <c r="L115" i="2"/>
  <c r="M115" i="2" s="1"/>
  <c r="L124" i="2"/>
  <c r="M124" i="2" s="1"/>
  <c r="L100" i="2"/>
  <c r="L126" i="2"/>
  <c r="N126" i="2" s="1"/>
  <c r="O126" i="2" s="1"/>
  <c r="L127" i="2"/>
  <c r="N127" i="2" s="1"/>
  <c r="O127" i="2" s="1"/>
  <c r="L114" i="2"/>
  <c r="N114" i="2" s="1"/>
  <c r="O114" i="2" s="1"/>
  <c r="L110" i="2"/>
  <c r="M110" i="2" s="1"/>
  <c r="L120" i="2"/>
  <c r="M120" i="2" s="1"/>
  <c r="L101" i="2"/>
  <c r="M101" i="2" s="1"/>
  <c r="L102" i="2"/>
  <c r="N102" i="2" s="1"/>
  <c r="O102" i="2" s="1"/>
  <c r="L121" i="2"/>
  <c r="N121" i="2" s="1"/>
  <c r="O121" i="2" s="1"/>
  <c r="L99" i="2"/>
  <c r="N99" i="2" s="1"/>
  <c r="O99" i="2" s="1"/>
  <c r="L103" i="2"/>
  <c r="N103" i="2" s="1"/>
  <c r="O103" i="2" s="1"/>
  <c r="L122" i="2"/>
  <c r="M122" i="2" s="1"/>
  <c r="L104" i="2"/>
  <c r="L108" i="2"/>
  <c r="N108" i="2" s="1"/>
  <c r="O108" i="2" s="1"/>
  <c r="L118" i="2"/>
  <c r="M118" i="2" s="1"/>
  <c r="L123" i="2"/>
  <c r="N123" i="2" s="1"/>
  <c r="O123" i="2" s="1"/>
  <c r="L131" i="2"/>
  <c r="N131" i="2" s="1"/>
  <c r="O131" i="2" s="1"/>
  <c r="L116" i="2"/>
  <c r="N116" i="2" s="1"/>
  <c r="O116" i="2" s="1"/>
  <c r="L113" i="2"/>
  <c r="L125" i="2"/>
  <c r="N125" i="2" s="1"/>
  <c r="O125" i="2" s="1"/>
  <c r="L119" i="2"/>
  <c r="N119" i="2" s="1"/>
  <c r="O119" i="2" s="1"/>
  <c r="L112" i="2"/>
  <c r="L111" i="2"/>
  <c r="N111" i="2" s="1"/>
  <c r="L107" i="2"/>
  <c r="N107" i="2" s="1"/>
  <c r="O107" i="2" s="1"/>
  <c r="L128" i="2"/>
  <c r="N128" i="2" s="1"/>
  <c r="O128" i="2" s="1"/>
  <c r="L129" i="2"/>
  <c r="N129" i="2" s="1"/>
  <c r="O129" i="2" s="1"/>
  <c r="L105" i="2"/>
  <c r="M105" i="2" s="1"/>
  <c r="L130" i="2"/>
  <c r="M130" i="2" s="1"/>
  <c r="L117" i="2"/>
  <c r="M117" i="2" s="1"/>
  <c r="L106" i="2"/>
  <c r="N106" i="2" s="1"/>
  <c r="O106" i="2" s="1"/>
  <c r="L109" i="2"/>
  <c r="N109" i="2" s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115" i="2"/>
  <c r="J124" i="2"/>
  <c r="J100" i="2"/>
  <c r="J126" i="2"/>
  <c r="J127" i="2"/>
  <c r="J114" i="2"/>
  <c r="J110" i="2"/>
  <c r="J120" i="2"/>
  <c r="J101" i="2"/>
  <c r="J102" i="2"/>
  <c r="J121" i="2"/>
  <c r="J99" i="2"/>
  <c r="J103" i="2"/>
  <c r="J122" i="2"/>
  <c r="J104" i="2"/>
  <c r="J108" i="2"/>
  <c r="J118" i="2"/>
  <c r="J123" i="2"/>
  <c r="J131" i="2"/>
  <c r="J116" i="2"/>
  <c r="J113" i="2"/>
  <c r="J125" i="2"/>
  <c r="J119" i="2"/>
  <c r="J112" i="2"/>
  <c r="J111" i="2"/>
  <c r="J107" i="2"/>
  <c r="J128" i="2"/>
  <c r="J129" i="2"/>
  <c r="J105" i="2"/>
  <c r="J130" i="2"/>
  <c r="J117" i="2"/>
  <c r="J106" i="2"/>
  <c r="J109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115" i="2"/>
  <c r="I124" i="2"/>
  <c r="I100" i="2"/>
  <c r="I126" i="2"/>
  <c r="I127" i="2"/>
  <c r="I114" i="2"/>
  <c r="I110" i="2"/>
  <c r="I120" i="2"/>
  <c r="I101" i="2"/>
  <c r="I102" i="2"/>
  <c r="I121" i="2"/>
  <c r="I99" i="2"/>
  <c r="I103" i="2"/>
  <c r="I122" i="2"/>
  <c r="I104" i="2"/>
  <c r="I108" i="2"/>
  <c r="I118" i="2"/>
  <c r="I123" i="2"/>
  <c r="I131" i="2"/>
  <c r="I116" i="2"/>
  <c r="I113" i="2"/>
  <c r="I125" i="2"/>
  <c r="I119" i="2"/>
  <c r="I112" i="2"/>
  <c r="I111" i="2"/>
  <c r="I107" i="2"/>
  <c r="I128" i="2"/>
  <c r="I129" i="2"/>
  <c r="I105" i="2"/>
  <c r="I130" i="2"/>
  <c r="I117" i="2"/>
  <c r="I106" i="2"/>
  <c r="I109" i="2"/>
  <c r="M99" i="1"/>
  <c r="L7" i="1"/>
  <c r="N7" i="1" s="1"/>
  <c r="O7" i="1" s="1"/>
  <c r="L8" i="1"/>
  <c r="N8" i="1" s="1"/>
  <c r="O8" i="1" s="1"/>
  <c r="L9" i="1"/>
  <c r="M9" i="1" s="1"/>
  <c r="L10" i="1"/>
  <c r="M10" i="1" s="1"/>
  <c r="L11" i="1"/>
  <c r="N11" i="1" s="1"/>
  <c r="O11" i="1" s="1"/>
  <c r="L12" i="1"/>
  <c r="M12" i="1" s="1"/>
  <c r="L13" i="1"/>
  <c r="M13" i="1" s="1"/>
  <c r="L14" i="1"/>
  <c r="L15" i="1"/>
  <c r="M15" i="1" s="1"/>
  <c r="L16" i="1"/>
  <c r="M16" i="1" s="1"/>
  <c r="L17" i="1"/>
  <c r="N17" i="1" s="1"/>
  <c r="O17" i="1" s="1"/>
  <c r="L18" i="1"/>
  <c r="N18" i="1" s="1"/>
  <c r="O18" i="1" s="1"/>
  <c r="L19" i="1"/>
  <c r="N19" i="1" s="1"/>
  <c r="O19" i="1" s="1"/>
  <c r="L20" i="1"/>
  <c r="L21" i="1"/>
  <c r="M21" i="1" s="1"/>
  <c r="L22" i="1"/>
  <c r="M22" i="1" s="1"/>
  <c r="L23" i="1"/>
  <c r="M23" i="1" s="1"/>
  <c r="L24" i="1"/>
  <c r="M24" i="1" s="1"/>
  <c r="L25" i="1"/>
  <c r="M25" i="1" s="1"/>
  <c r="L26" i="1"/>
  <c r="N26" i="1" s="1"/>
  <c r="O26" i="1" s="1"/>
  <c r="L27" i="1"/>
  <c r="M27" i="1" s="1"/>
  <c r="L28" i="1"/>
  <c r="M28" i="1" s="1"/>
  <c r="L29" i="1"/>
  <c r="N29" i="1" s="1"/>
  <c r="O29" i="1" s="1"/>
  <c r="L30" i="1"/>
  <c r="M30" i="1" s="1"/>
  <c r="L31" i="1"/>
  <c r="M31" i="1" s="1"/>
  <c r="L32" i="1"/>
  <c r="L33" i="1"/>
  <c r="M33" i="1" s="1"/>
  <c r="L34" i="1"/>
  <c r="M34" i="1" s="1"/>
  <c r="L35" i="1"/>
  <c r="M35" i="1" s="1"/>
  <c r="L36" i="1"/>
  <c r="M36" i="1" s="1"/>
  <c r="L37" i="1"/>
  <c r="N37" i="1" s="1"/>
  <c r="O37" i="1" s="1"/>
  <c r="L38" i="1"/>
  <c r="L39" i="1"/>
  <c r="M39" i="1" s="1"/>
  <c r="L40" i="1"/>
  <c r="M40" i="1" s="1"/>
  <c r="L41" i="1"/>
  <c r="N41" i="1" s="1"/>
  <c r="O41" i="1" s="1"/>
  <c r="L42" i="1"/>
  <c r="N42" i="1" s="1"/>
  <c r="O42" i="1" s="1"/>
  <c r="L43" i="1"/>
  <c r="N43" i="1" s="1"/>
  <c r="O43" i="1" s="1"/>
  <c r="L44" i="1"/>
  <c r="N44" i="1" s="1"/>
  <c r="O44" i="1" s="1"/>
  <c r="L45" i="1"/>
  <c r="M45" i="1" s="1"/>
  <c r="L46" i="1"/>
  <c r="M46" i="1" s="1"/>
  <c r="L47" i="1"/>
  <c r="N47" i="1" s="1"/>
  <c r="O47" i="1" s="1"/>
  <c r="L48" i="1"/>
  <c r="M48" i="1" s="1"/>
  <c r="L49" i="1"/>
  <c r="M49" i="1" s="1"/>
  <c r="L50" i="1"/>
  <c r="L51" i="1"/>
  <c r="M51" i="1" s="1"/>
  <c r="L52" i="1"/>
  <c r="M52" i="1" s="1"/>
  <c r="L53" i="1"/>
  <c r="N53" i="1" s="1"/>
  <c r="O53" i="1" s="1"/>
  <c r="L64" i="1"/>
  <c r="N64" i="1" s="1"/>
  <c r="O64" i="1" s="1"/>
  <c r="L61" i="1"/>
  <c r="N61" i="1" s="1"/>
  <c r="O61" i="1" s="1"/>
  <c r="L90" i="1"/>
  <c r="L93" i="1"/>
  <c r="M93" i="1" s="1"/>
  <c r="L57" i="1"/>
  <c r="M57" i="1" s="1"/>
  <c r="L66" i="1"/>
  <c r="M66" i="1" s="1"/>
  <c r="L105" i="1"/>
  <c r="M105" i="1" s="1"/>
  <c r="L71" i="1"/>
  <c r="N71" i="1" s="1"/>
  <c r="O71" i="1" s="1"/>
  <c r="L65" i="1"/>
  <c r="M65" i="1" s="1"/>
  <c r="L91" i="1"/>
  <c r="M91" i="1" s="1"/>
  <c r="L110" i="1"/>
  <c r="N110" i="1" s="1"/>
  <c r="O110" i="1" s="1"/>
  <c r="L78" i="1"/>
  <c r="M78" i="1" s="1"/>
  <c r="L106" i="1"/>
  <c r="M106" i="1" s="1"/>
  <c r="L83" i="1"/>
  <c r="L79" i="1"/>
  <c r="M79" i="1" s="1"/>
  <c r="L55" i="1"/>
  <c r="M55" i="1" s="1"/>
  <c r="L98" i="1"/>
  <c r="N98" i="1" s="1"/>
  <c r="O98" i="1" s="1"/>
  <c r="L68" i="1"/>
  <c r="M68" i="1" s="1"/>
  <c r="L82" i="1"/>
  <c r="N82" i="1" s="1"/>
  <c r="O82" i="1" s="1"/>
  <c r="L60" i="1"/>
  <c r="L80" i="1"/>
  <c r="M80" i="1" s="1"/>
  <c r="L63" i="1"/>
  <c r="L54" i="1"/>
  <c r="M54" i="1" s="1"/>
  <c r="L112" i="1"/>
  <c r="M112" i="1" s="1"/>
  <c r="L102" i="1"/>
  <c r="M102" i="1" s="1"/>
  <c r="L92" i="1"/>
  <c r="N92" i="1" s="1"/>
  <c r="O92" i="1" s="1"/>
  <c r="L69" i="1"/>
  <c r="M69" i="1" s="1"/>
  <c r="L58" i="1"/>
  <c r="L59" i="1"/>
  <c r="N59" i="1" s="1"/>
  <c r="O59" i="1" s="1"/>
  <c r="L85" i="1"/>
  <c r="M85" i="1" s="1"/>
  <c r="L84" i="1"/>
  <c r="M84" i="1" s="1"/>
  <c r="L81" i="1"/>
  <c r="L109" i="1"/>
  <c r="M109" i="1" s="1"/>
  <c r="L75" i="1"/>
  <c r="M75" i="1" s="1"/>
  <c r="L62" i="1"/>
  <c r="N62" i="1" s="1"/>
  <c r="O62" i="1" s="1"/>
  <c r="L103" i="1"/>
  <c r="M103" i="1" s="1"/>
  <c r="L87" i="1"/>
  <c r="N87" i="1" s="1"/>
  <c r="O87" i="1" s="1"/>
  <c r="L86" i="1"/>
  <c r="L73" i="1"/>
  <c r="M73" i="1" s="1"/>
  <c r="L56" i="1"/>
  <c r="L111" i="1"/>
  <c r="N111" i="1" s="1"/>
  <c r="O111" i="1" s="1"/>
  <c r="L100" i="1"/>
  <c r="N100" i="1" s="1"/>
  <c r="O100" i="1" s="1"/>
  <c r="L72" i="1"/>
  <c r="N72" i="1" s="1"/>
  <c r="O72" i="1" s="1"/>
  <c r="L70" i="1"/>
  <c r="N70" i="1" s="1"/>
  <c r="O70" i="1" s="1"/>
  <c r="L76" i="1"/>
  <c r="M76" i="1" s="1"/>
  <c r="L77" i="1"/>
  <c r="L88" i="1"/>
  <c r="N88" i="1" s="1"/>
  <c r="O88" i="1" s="1"/>
  <c r="L97" i="1"/>
  <c r="M97" i="1" s="1"/>
  <c r="L74" i="1"/>
  <c r="M74" i="1" s="1"/>
  <c r="L108" i="1"/>
  <c r="L89" i="1"/>
  <c r="M89" i="1" s="1"/>
  <c r="L101" i="1"/>
  <c r="M101" i="1" s="1"/>
  <c r="L104" i="1"/>
  <c r="M104" i="1" s="1"/>
  <c r="L95" i="1"/>
  <c r="N95" i="1" s="1"/>
  <c r="O95" i="1" s="1"/>
  <c r="L67" i="1"/>
  <c r="N67" i="1" s="1"/>
  <c r="O67" i="1" s="1"/>
  <c r="L94" i="1"/>
  <c r="L96" i="1"/>
  <c r="M96" i="1" s="1"/>
  <c r="L107" i="1"/>
  <c r="L99" i="1"/>
  <c r="N99" i="1" s="1"/>
  <c r="O99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64" i="1"/>
  <c r="J61" i="1"/>
  <c r="J90" i="1"/>
  <c r="J93" i="1"/>
  <c r="J57" i="1"/>
  <c r="J66" i="1"/>
  <c r="J105" i="1"/>
  <c r="J71" i="1"/>
  <c r="J65" i="1"/>
  <c r="J91" i="1"/>
  <c r="J110" i="1"/>
  <c r="J78" i="1"/>
  <c r="J106" i="1"/>
  <c r="J83" i="1"/>
  <c r="J79" i="1"/>
  <c r="J55" i="1"/>
  <c r="J98" i="1"/>
  <c r="J68" i="1"/>
  <c r="J82" i="1"/>
  <c r="J60" i="1"/>
  <c r="J80" i="1"/>
  <c r="J63" i="1"/>
  <c r="J54" i="1"/>
  <c r="J112" i="1"/>
  <c r="J102" i="1"/>
  <c r="J92" i="1"/>
  <c r="J69" i="1"/>
  <c r="J58" i="1"/>
  <c r="J59" i="1"/>
  <c r="J85" i="1"/>
  <c r="J84" i="1"/>
  <c r="J81" i="1"/>
  <c r="J109" i="1"/>
  <c r="J75" i="1"/>
  <c r="J62" i="1"/>
  <c r="J103" i="1"/>
  <c r="J87" i="1"/>
  <c r="J86" i="1"/>
  <c r="J73" i="1"/>
  <c r="J56" i="1"/>
  <c r="J111" i="1"/>
  <c r="J100" i="1"/>
  <c r="J72" i="1"/>
  <c r="J70" i="1"/>
  <c r="J76" i="1"/>
  <c r="J77" i="1"/>
  <c r="J88" i="1"/>
  <c r="J97" i="1"/>
  <c r="J74" i="1"/>
  <c r="J108" i="1"/>
  <c r="J89" i="1"/>
  <c r="J101" i="1"/>
  <c r="J104" i="1"/>
  <c r="J95" i="1"/>
  <c r="J67" i="1"/>
  <c r="J94" i="1"/>
  <c r="J96" i="1"/>
  <c r="J107" i="1"/>
  <c r="J99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64" i="1"/>
  <c r="I61" i="1"/>
  <c r="I90" i="1"/>
  <c r="I93" i="1"/>
  <c r="I57" i="1"/>
  <c r="I66" i="1"/>
  <c r="I105" i="1"/>
  <c r="I71" i="1"/>
  <c r="I65" i="1"/>
  <c r="I91" i="1"/>
  <c r="I110" i="1"/>
  <c r="I78" i="1"/>
  <c r="I106" i="1"/>
  <c r="I83" i="1"/>
  <c r="I79" i="1"/>
  <c r="I55" i="1"/>
  <c r="I98" i="1"/>
  <c r="I68" i="1"/>
  <c r="I82" i="1"/>
  <c r="I60" i="1"/>
  <c r="I80" i="1"/>
  <c r="I63" i="1"/>
  <c r="I54" i="1"/>
  <c r="I112" i="1"/>
  <c r="I102" i="1"/>
  <c r="I92" i="1"/>
  <c r="I69" i="1"/>
  <c r="I58" i="1"/>
  <c r="I59" i="1"/>
  <c r="I85" i="1"/>
  <c r="I84" i="1"/>
  <c r="I81" i="1"/>
  <c r="I109" i="1"/>
  <c r="I75" i="1"/>
  <c r="I62" i="1"/>
  <c r="I103" i="1"/>
  <c r="I87" i="1"/>
  <c r="I86" i="1"/>
  <c r="I73" i="1"/>
  <c r="I56" i="1"/>
  <c r="I111" i="1"/>
  <c r="I100" i="1"/>
  <c r="I72" i="1"/>
  <c r="I70" i="1"/>
  <c r="I76" i="1"/>
  <c r="I77" i="1"/>
  <c r="I88" i="1"/>
  <c r="I97" i="1"/>
  <c r="I74" i="1"/>
  <c r="I108" i="1"/>
  <c r="I89" i="1"/>
  <c r="I101" i="1"/>
  <c r="I104" i="1"/>
  <c r="I95" i="1"/>
  <c r="I67" i="1"/>
  <c r="I94" i="1"/>
  <c r="I96" i="1"/>
  <c r="I107" i="1"/>
  <c r="I99" i="1"/>
  <c r="M29" i="1" l="1"/>
  <c r="N104" i="1"/>
  <c r="O104" i="1" s="1"/>
  <c r="N118" i="2"/>
  <c r="O118" i="2" s="1"/>
  <c r="M123" i="2"/>
  <c r="M33" i="2"/>
  <c r="N94" i="2"/>
  <c r="O94" i="2" s="1"/>
  <c r="N34" i="2"/>
  <c r="O34" i="2" s="1"/>
  <c r="N35" i="2"/>
  <c r="O35" i="2" s="1"/>
  <c r="M114" i="2"/>
  <c r="N130" i="2"/>
  <c r="O130" i="2" s="1"/>
  <c r="N93" i="2"/>
  <c r="O93" i="2" s="1"/>
  <c r="M70" i="1"/>
  <c r="M92" i="1"/>
  <c r="M26" i="1"/>
  <c r="M62" i="1"/>
  <c r="M18" i="1"/>
  <c r="M59" i="1"/>
  <c r="M17" i="1"/>
  <c r="M89" i="2"/>
  <c r="M88" i="2"/>
  <c r="M116" i="2"/>
  <c r="M87" i="2"/>
  <c r="M51" i="2"/>
  <c r="M15" i="2"/>
  <c r="N110" i="2"/>
  <c r="O110" i="2" s="1"/>
  <c r="N57" i="2"/>
  <c r="O57" i="2" s="1"/>
  <c r="N22" i="2"/>
  <c r="O22" i="2" s="1"/>
  <c r="M53" i="2"/>
  <c r="M52" i="2"/>
  <c r="M16" i="2"/>
  <c r="N120" i="2"/>
  <c r="O120" i="2" s="1"/>
  <c r="N58" i="2"/>
  <c r="O58" i="2" s="1"/>
  <c r="M131" i="2"/>
  <c r="M81" i="2"/>
  <c r="M47" i="2"/>
  <c r="N117" i="2"/>
  <c r="O117" i="2" s="1"/>
  <c r="N69" i="2"/>
  <c r="O69" i="2" s="1"/>
  <c r="N21" i="2"/>
  <c r="O21" i="2" s="1"/>
  <c r="N105" i="1"/>
  <c r="O105" i="1" s="1"/>
  <c r="N25" i="1"/>
  <c r="O25" i="1" s="1"/>
  <c r="M72" i="1"/>
  <c r="M61" i="1"/>
  <c r="M42" i="1"/>
  <c r="N112" i="1"/>
  <c r="O112" i="1" s="1"/>
  <c r="N66" i="1"/>
  <c r="O66" i="1" s="1"/>
  <c r="N24" i="1"/>
  <c r="O24" i="1" s="1"/>
  <c r="M67" i="1"/>
  <c r="M98" i="1"/>
  <c r="M64" i="1"/>
  <c r="M41" i="1"/>
  <c r="M11" i="1"/>
  <c r="N54" i="1"/>
  <c r="O54" i="1" s="1"/>
  <c r="N23" i="1"/>
  <c r="O23" i="1" s="1"/>
  <c r="M95" i="1"/>
  <c r="M111" i="1"/>
  <c r="M110" i="1"/>
  <c r="M53" i="1"/>
  <c r="M37" i="1"/>
  <c r="M7" i="1"/>
  <c r="N68" i="1"/>
  <c r="O68" i="1" s="1"/>
  <c r="N36" i="1"/>
  <c r="O36" i="1" s="1"/>
  <c r="M87" i="1"/>
  <c r="M47" i="1"/>
  <c r="N103" i="1"/>
  <c r="O103" i="1" s="1"/>
  <c r="N35" i="1"/>
  <c r="O35" i="1" s="1"/>
  <c r="M82" i="1"/>
  <c r="M43" i="1"/>
  <c r="N102" i="1"/>
  <c r="O102" i="1" s="1"/>
  <c r="M100" i="1"/>
  <c r="M88" i="1"/>
  <c r="M44" i="1"/>
  <c r="M19" i="1"/>
  <c r="N55" i="1"/>
  <c r="O55" i="1" s="1"/>
  <c r="N52" i="1"/>
  <c r="O52" i="1" s="1"/>
  <c r="N34" i="1"/>
  <c r="O34" i="1" s="1"/>
  <c r="N16" i="1"/>
  <c r="O16" i="1" s="1"/>
  <c r="M121" i="2"/>
  <c r="M68" i="2"/>
  <c r="M38" i="2"/>
  <c r="M8" i="2"/>
  <c r="N14" i="2"/>
  <c r="O14" i="2" s="1"/>
  <c r="M80" i="2"/>
  <c r="M62" i="2"/>
  <c r="N86" i="2"/>
  <c r="O86" i="2" s="1"/>
  <c r="N26" i="2"/>
  <c r="O26" i="2" s="1"/>
  <c r="M127" i="2"/>
  <c r="M32" i="2"/>
  <c r="N98" i="2"/>
  <c r="O98" i="2" s="1"/>
  <c r="N56" i="2"/>
  <c r="O56" i="2" s="1"/>
  <c r="M44" i="2"/>
  <c r="M11" i="2"/>
  <c r="N105" i="2"/>
  <c r="O105" i="2" s="1"/>
  <c r="N72" i="2"/>
  <c r="O72" i="2" s="1"/>
  <c r="M103" i="2"/>
  <c r="M96" i="2"/>
  <c r="M83" i="2"/>
  <c r="M74" i="2"/>
  <c r="M40" i="2"/>
  <c r="M18" i="2"/>
  <c r="M10" i="2"/>
  <c r="N71" i="2"/>
  <c r="O71" i="2" s="1"/>
  <c r="N50" i="2"/>
  <c r="O50" i="2" s="1"/>
  <c r="N29" i="2"/>
  <c r="O29" i="2" s="1"/>
  <c r="N20" i="2"/>
  <c r="O20" i="2" s="1"/>
  <c r="M119" i="2"/>
  <c r="M99" i="2"/>
  <c r="M90" i="2"/>
  <c r="M82" i="2"/>
  <c r="M39" i="2"/>
  <c r="M17" i="2"/>
  <c r="M9" i="2"/>
  <c r="N92" i="2"/>
  <c r="O92" i="2" s="1"/>
  <c r="N70" i="2"/>
  <c r="O70" i="2" s="1"/>
  <c r="N28" i="2"/>
  <c r="O28" i="2" s="1"/>
  <c r="M113" i="2"/>
  <c r="N113" i="2"/>
  <c r="O113" i="2" s="1"/>
  <c r="M104" i="2"/>
  <c r="N104" i="2"/>
  <c r="O104" i="2" s="1"/>
  <c r="N100" i="2"/>
  <c r="O100" i="2" s="1"/>
  <c r="M100" i="2"/>
  <c r="M84" i="2"/>
  <c r="N84" i="2"/>
  <c r="O84" i="2" s="1"/>
  <c r="M78" i="2"/>
  <c r="N78" i="2"/>
  <c r="O78" i="2" s="1"/>
  <c r="N66" i="2"/>
  <c r="O66" i="2" s="1"/>
  <c r="M66" i="2"/>
  <c r="N60" i="2"/>
  <c r="O60" i="2" s="1"/>
  <c r="M60" i="2"/>
  <c r="M48" i="2"/>
  <c r="N48" i="2"/>
  <c r="O48" i="2" s="1"/>
  <c r="M42" i="2"/>
  <c r="N42" i="2"/>
  <c r="O42" i="2" s="1"/>
  <c r="N30" i="2"/>
  <c r="O30" i="2" s="1"/>
  <c r="M30" i="2"/>
  <c r="N24" i="2"/>
  <c r="O24" i="2" s="1"/>
  <c r="M24" i="2"/>
  <c r="M12" i="2"/>
  <c r="N12" i="2"/>
  <c r="O12" i="2" s="1"/>
  <c r="M109" i="2"/>
  <c r="M128" i="2"/>
  <c r="M54" i="2"/>
  <c r="N101" i="2"/>
  <c r="O101" i="2" s="1"/>
  <c r="N36" i="2"/>
  <c r="O36" i="2" s="1"/>
  <c r="M106" i="2"/>
  <c r="M95" i="2"/>
  <c r="M59" i="2"/>
  <c r="M23" i="2"/>
  <c r="N122" i="2"/>
  <c r="O122" i="2" s="1"/>
  <c r="N77" i="2"/>
  <c r="O77" i="2" s="1"/>
  <c r="N41" i="2"/>
  <c r="O41" i="2" s="1"/>
  <c r="M129" i="2"/>
  <c r="M125" i="2"/>
  <c r="M108" i="2"/>
  <c r="M102" i="2"/>
  <c r="M126" i="2"/>
  <c r="M97" i="2"/>
  <c r="M91" i="2"/>
  <c r="M85" i="2"/>
  <c r="M79" i="2"/>
  <c r="M73" i="2"/>
  <c r="M67" i="2"/>
  <c r="M61" i="2"/>
  <c r="M55" i="2"/>
  <c r="M49" i="2"/>
  <c r="M43" i="2"/>
  <c r="M37" i="2"/>
  <c r="M31" i="2"/>
  <c r="M25" i="2"/>
  <c r="M19" i="2"/>
  <c r="M13" i="2"/>
  <c r="M7" i="2"/>
  <c r="M107" i="1"/>
  <c r="N107" i="1"/>
  <c r="O107" i="1" s="1"/>
  <c r="M77" i="1"/>
  <c r="N77" i="1"/>
  <c r="O77" i="1" s="1"/>
  <c r="N75" i="1"/>
  <c r="O75" i="1" s="1"/>
  <c r="M71" i="1"/>
  <c r="M8" i="1"/>
  <c r="M56" i="1"/>
  <c r="N56" i="1"/>
  <c r="O56" i="1" s="1"/>
  <c r="M58" i="1"/>
  <c r="N58" i="1"/>
  <c r="O58" i="1" s="1"/>
  <c r="M63" i="1"/>
  <c r="N63" i="1"/>
  <c r="O63" i="1" s="1"/>
  <c r="N101" i="1"/>
  <c r="O101" i="1" s="1"/>
  <c r="N94" i="1"/>
  <c r="O94" i="1" s="1"/>
  <c r="M94" i="1"/>
  <c r="N108" i="1"/>
  <c r="O108" i="1" s="1"/>
  <c r="M108" i="1"/>
  <c r="N86" i="1"/>
  <c r="O86" i="1" s="1"/>
  <c r="M86" i="1"/>
  <c r="N81" i="1"/>
  <c r="O81" i="1" s="1"/>
  <c r="M81" i="1"/>
  <c r="N60" i="1"/>
  <c r="O60" i="1" s="1"/>
  <c r="M60" i="1"/>
  <c r="N83" i="1"/>
  <c r="O83" i="1" s="1"/>
  <c r="M83" i="1"/>
  <c r="N90" i="1"/>
  <c r="O90" i="1" s="1"/>
  <c r="M90" i="1"/>
  <c r="N50" i="1"/>
  <c r="O50" i="1" s="1"/>
  <c r="M50" i="1"/>
  <c r="N38" i="1"/>
  <c r="O38" i="1" s="1"/>
  <c r="M38" i="1"/>
  <c r="N32" i="1"/>
  <c r="O32" i="1" s="1"/>
  <c r="M32" i="1"/>
  <c r="N20" i="1"/>
  <c r="O20" i="1" s="1"/>
  <c r="M20" i="1"/>
  <c r="N14" i="1"/>
  <c r="O14" i="1" s="1"/>
  <c r="M14" i="1"/>
  <c r="N74" i="1"/>
  <c r="O74" i="1" s="1"/>
  <c r="N84" i="1"/>
  <c r="O84" i="1" s="1"/>
  <c r="N106" i="1"/>
  <c r="O106" i="1" s="1"/>
  <c r="N49" i="1"/>
  <c r="O49" i="1" s="1"/>
  <c r="N31" i="1"/>
  <c r="O31" i="1" s="1"/>
  <c r="N13" i="1"/>
  <c r="O13" i="1" s="1"/>
  <c r="N97" i="1"/>
  <c r="O97" i="1" s="1"/>
  <c r="N85" i="1"/>
  <c r="O85" i="1" s="1"/>
  <c r="N78" i="1"/>
  <c r="O78" i="1" s="1"/>
  <c r="N57" i="1"/>
  <c r="O57" i="1" s="1"/>
  <c r="N48" i="1"/>
  <c r="O48" i="1" s="1"/>
  <c r="N40" i="1"/>
  <c r="O40" i="1" s="1"/>
  <c r="N30" i="1"/>
  <c r="O30" i="1" s="1"/>
  <c r="N22" i="1"/>
  <c r="O22" i="1" s="1"/>
  <c r="N12" i="1"/>
  <c r="O12" i="1" s="1"/>
  <c r="N91" i="1"/>
  <c r="O91" i="1" s="1"/>
  <c r="N46" i="1"/>
  <c r="O46" i="1" s="1"/>
  <c r="N28" i="1"/>
  <c r="O28" i="1" s="1"/>
  <c r="N10" i="1"/>
  <c r="O10" i="1" s="1"/>
  <c r="N96" i="1"/>
  <c r="O96" i="1" s="1"/>
  <c r="N89" i="1"/>
  <c r="O89" i="1" s="1"/>
  <c r="N76" i="1"/>
  <c r="O76" i="1" s="1"/>
  <c r="N73" i="1"/>
  <c r="O73" i="1" s="1"/>
  <c r="N109" i="1"/>
  <c r="O109" i="1" s="1"/>
  <c r="N69" i="1"/>
  <c r="O69" i="1" s="1"/>
  <c r="N80" i="1"/>
  <c r="O80" i="1" s="1"/>
  <c r="N79" i="1"/>
  <c r="O79" i="1" s="1"/>
  <c r="N65" i="1"/>
  <c r="O65" i="1" s="1"/>
  <c r="N93" i="1"/>
  <c r="O93" i="1" s="1"/>
  <c r="N51" i="1"/>
  <c r="O51" i="1" s="1"/>
  <c r="N45" i="1"/>
  <c r="O45" i="1" s="1"/>
  <c r="N39" i="1"/>
  <c r="O39" i="1" s="1"/>
  <c r="N33" i="1"/>
  <c r="O33" i="1" s="1"/>
  <c r="N27" i="1"/>
  <c r="O27" i="1" s="1"/>
  <c r="N21" i="1"/>
  <c r="O21" i="1" s="1"/>
  <c r="N15" i="1"/>
  <c r="O15" i="1" s="1"/>
  <c r="N9" i="1"/>
  <c r="O9" i="1" s="1"/>
  <c r="C132" i="2"/>
  <c r="P113" i="1" l="1"/>
  <c r="K113" i="1"/>
  <c r="H113" i="1"/>
  <c r="G113" i="1"/>
  <c r="F113" i="1"/>
  <c r="E113" i="1"/>
  <c r="D113" i="1"/>
  <c r="C113" i="1"/>
  <c r="J113" i="1" l="1"/>
  <c r="L113" i="1"/>
  <c r="M113" i="1" s="1"/>
  <c r="I113" i="1"/>
  <c r="N113" i="1" l="1"/>
  <c r="O113" i="1" s="1"/>
  <c r="D132" i="2"/>
  <c r="E132" i="2"/>
  <c r="F132" i="2"/>
  <c r="G132" i="2"/>
  <c r="H132" i="2"/>
  <c r="K132" i="2"/>
  <c r="P132" i="2"/>
  <c r="I132" i="2" l="1"/>
  <c r="L132" i="2"/>
  <c r="M132" i="2" s="1"/>
  <c r="J132" i="2"/>
  <c r="N132" i="2" l="1"/>
  <c r="O132" i="2" s="1"/>
</calcChain>
</file>

<file path=xl/sharedStrings.xml><?xml version="1.0" encoding="utf-8"?>
<sst xmlns="http://schemas.openxmlformats.org/spreadsheetml/2006/main" count="279" uniqueCount="177">
  <si>
    <t>Presupuesto Ejercido - Global</t>
  </si>
  <si>
    <t xml:space="preserve"> Todos los montos en pesos</t>
  </si>
  <si>
    <t>Presupuesto Original Anual</t>
  </si>
  <si>
    <t>Ampliaciones (Reducciones)</t>
  </si>
  <si>
    <t>Presupuesto Modificado Anual</t>
  </si>
  <si>
    <t>Ejer. Acum Normal</t>
  </si>
  <si>
    <t>Ejer. Per./Inter</t>
  </si>
  <si>
    <t xml:space="preserve"> Ejer Acum. Total</t>
  </si>
  <si>
    <t>Variacion Absol.</t>
  </si>
  <si>
    <t>Variación %</t>
  </si>
  <si>
    <t xml:space="preserve"> Gasto Comp.</t>
  </si>
  <si>
    <t>Presto. Ejer.Acum+Gastos Comp.</t>
  </si>
  <si>
    <t>Variación Absoluta</t>
  </si>
  <si>
    <t>Programado Acumulado</t>
  </si>
  <si>
    <t>PETRÓLEOS MEXICANOS  (PEMEX)</t>
  </si>
  <si>
    <t>INSTITUTO PARA DEVOLVER AL PUEBLO LO ROBADO  (ANTES SAE)</t>
  </si>
  <si>
    <t>INSTITUTO NACIONAL DE ASTROFÍSICA, ÓPTICA Y ELECTRÓNICA  (INAOE)</t>
  </si>
  <si>
    <t>INSTITUTO NACIONAL DE LENGUAS INDÍGENAS (INALI)</t>
  </si>
  <si>
    <t>SECRETARÍA DE DESARROLLO AGRARIO, TERRITORIAL Y URBANO  (SEDATU)</t>
  </si>
  <si>
    <t>SECRETARÍA DE AGRICULTURA Y DESARROLLO RURAL (SADER)</t>
  </si>
  <si>
    <t>SECRETARÍA DE EDUCACIÓN PÚBLICA  (SEP)</t>
  </si>
  <si>
    <t>GRAN TOTAL</t>
  </si>
  <si>
    <t xml:space="preserve">NOTA: Todos los montos están con IVA </t>
  </si>
  <si>
    <t>Partida 33605, INFORMACIÓN EN MEDIOS MASIVOS DERIVADA DE LA OPERACIÓN Y ADMINISTRACIÓN DE LAS DEPENDENCIAS Y ENTIDADES</t>
  </si>
  <si>
    <t>Institución</t>
  </si>
  <si>
    <t>CONCEPTO 3600, SERVICIOS DE COMUNICACIÓN SOCIAL Y PUBLICIDAD</t>
  </si>
  <si>
    <t>SECRETARÍA DE CULTURA</t>
  </si>
  <si>
    <t>Ampliaciones / Reducciones</t>
  </si>
  <si>
    <t>Ejercido Acumulado Normal</t>
  </si>
  <si>
    <t xml:space="preserve"> Coordinación General de Gobierno Eficaz y Probidad</t>
  </si>
  <si>
    <t xml:space="preserve">  Secretaría de la Función Pública</t>
  </si>
  <si>
    <t>INSTITUTO MEXICANO DEL SEGURO SOCIAL  (IMSS)</t>
  </si>
  <si>
    <t>INSTITUTO DE SEGURIDAD Y SERVICIOS SOCIALES DE LOS TRABAJADORES DEL ESTADO  (ISSSTE)</t>
  </si>
  <si>
    <t>LOTERÍA NACIONAL</t>
  </si>
  <si>
    <t>SECRETARÍA DE LA DEFENSA NACIONAL  (SEDENA)</t>
  </si>
  <si>
    <t>SECRETARÍA DE HACIENDA Y CRÉDITO PÚBLICO (SHCP)</t>
  </si>
  <si>
    <t>SECRETARÍA DE INFRAESTRUCTURA COMUNICACIONES Y TRANSPORTES(SCT)</t>
  </si>
  <si>
    <t>INSTITUTO DEL FONDO NACIONAL PARA EL CONSUMO DE LOS TRABAJADORES   (INSTITUTO FONACOT)</t>
  </si>
  <si>
    <t>SECRETARÍA DE MARINA  (SEMAR)</t>
  </si>
  <si>
    <t>COMISIÓN NACIONAL DEL SISTEMA DE AHORRO PARA EL RETIRO  (CONSAR)</t>
  </si>
  <si>
    <t>CONSEJO NACIONAL PARA PREVENIR LA DISCRIMINACIÓN  (CONAPRED)</t>
  </si>
  <si>
    <t>INSTITUTO NACIONAL DE LOS PUEBLOS INDÍGENAS (INPI)</t>
  </si>
  <si>
    <t>GRUPO AEROPORTUARIO DE LA CIUDAD DE MÉXICO, S.A. DE C.V.</t>
  </si>
  <si>
    <t>BANCO NACIONAL DE OBRAS Y SERVICIOS PÚBLICOS, S.N.C.   (BANOBRAS)</t>
  </si>
  <si>
    <t>BANCO NACIONAL DEL EJERCITO FUERZA AÉREA Y ARMADA, S.N.C.  (BANJERCITO)</t>
  </si>
  <si>
    <t>FINANCIERA PARA EL BIENESTAR</t>
  </si>
  <si>
    <t>COMPAÑÍA OPERADORA DEL CENTRO CULTURAL Y TURÍSTICO DE TIJUANA, S.A. DE C.V. (CECUTT)</t>
  </si>
  <si>
    <t>COMISIÓN NACIONAL DEL AGUA  (CONAGUA)</t>
  </si>
  <si>
    <t>CAMINOS Y PUENTES FEDERALES DE INGRESOS Y SERVICIOS CONEXOS  (CAPUFE)</t>
  </si>
  <si>
    <t>AEROPUERTO INTERNACIONAL DE LA CIUDAD DE MÉXICO, S.A. DE C.V.  (AICM)</t>
  </si>
  <si>
    <t>COMISIÓN NACIONAL PARA LA PROTECCIÓN Y DEFENSA DE LOS USUARIOS DE SERVICIOS FINANCIEROS</t>
  </si>
  <si>
    <t>CONSEJO NACIONAL DE HUMANIDADES,CIENCIAS Y TECNOLOGÍAS (CONAHCYT)</t>
  </si>
  <si>
    <t>SECRETARÍA DE TURISMO  (SECTUR)</t>
  </si>
  <si>
    <t>CASA DE MONEDA DE MÉXICO  (CMM)</t>
  </si>
  <si>
    <t>CENTRO NACIONAL DE EQUIDAD DE GÉNERO Y SALUD REPRODUCTIVA</t>
  </si>
  <si>
    <t>SECRETARÍA DE ECONOMÍA</t>
  </si>
  <si>
    <t>INSTITUTO DE SEGURIDAD SOCIAL PARA LAS FUERZAS ARMADAS MEXICANAS  (ISSFAM)</t>
  </si>
  <si>
    <t>INSTITUTO POLITÉCNICO NACIONAL  (IPN)</t>
  </si>
  <si>
    <t>COMISION NACIONAL CONTRA LAS ADICCIONES (CONADIC)</t>
  </si>
  <si>
    <t>COMISIÓN NACIONAL DE LIBROS DE TEXTO GRATUITOS  (CONALITEG)</t>
  </si>
  <si>
    <t>ADMINISTRACIÓN DEL SISTEMA PORTUARIO NACIONAL LÁZARO CÁRDENAS, S.A DE C.V.</t>
  </si>
  <si>
    <t>COMISIÓN NACIONAL FORESTAL  (CONAFOR)</t>
  </si>
  <si>
    <t>GUARDIA NACIONAL</t>
  </si>
  <si>
    <t>COMISIÓN NACIONAL DE ÁREAS NATURALES PROTEGIDAS  (CONANP)</t>
  </si>
  <si>
    <t>SERVICIO GEOLÓGICO MEXICANO  (SGM)</t>
  </si>
  <si>
    <t>INSTITUTO MEXICANO DEL PETRÓLEO  (IMP)</t>
  </si>
  <si>
    <t>HOSPITAL REGIONAL DE ALTA ESPECIALIDAD DE LA PENÍNSULA DE YUCATÁN</t>
  </si>
  <si>
    <t>ADMINISTRACIÓN DEL SISTEMA PORTUARIO NACIONAL TUXPAN, S.A. DE C.V.</t>
  </si>
  <si>
    <t>PROCURADURÍA FEDERAL DE LA DEFENSA DEL TRABAJO  (PROFEDET)</t>
  </si>
  <si>
    <t>RADIO EDUCACIÓN</t>
  </si>
  <si>
    <t>CENTRO NACIONAL DE LA TRANSFUSIÓN SANGUÍNEA</t>
  </si>
  <si>
    <t>INSTITUTO NACIONAL DEL DERECHO DE AUTOR (INDAUTOR)</t>
  </si>
  <si>
    <t>PROCURADURÍA FEDERAL DE PROTECCIÓN AL AMBIENTE  (PROFEPA)</t>
  </si>
  <si>
    <t>SECRETARÍA DE RELACIONES EXTERIORES  (SRE)</t>
  </si>
  <si>
    <t>INSTITUTO MEXICANO DE CINEMATOGRAFÍA (IMCINE)</t>
  </si>
  <si>
    <t>FONDO DE CULTURA ECONÓMICA  (FCE)</t>
  </si>
  <si>
    <t>CENTROS DE INTEGRACIÓN JUVENIL, A.C.  (CIJ)</t>
  </si>
  <si>
    <t>INSTITUTO NACIONAL DE LAS MUJERES (INMUJERES)</t>
  </si>
  <si>
    <t>SECRETARÍA DE SALUD  (S. SALUD)</t>
  </si>
  <si>
    <t>INSTITUTO MEXICANO DE LA RADIO</t>
  </si>
  <si>
    <t>ADMINISTRACIÓN DEL SISTEMA PORTUARIO NACIONAL ENSENADA, S.A. DE C.V.</t>
  </si>
  <si>
    <t>CIATEC, A.C. CENTRO DE INNOVACIÓN APLICADA EN TECNOLOGÍAS COMPETITIVAS</t>
  </si>
  <si>
    <t>ADMINISTRACIÓN DEL SISTEMA PORTUARIO NACIONAL TOPOLOBAMPO, S.A. DE C.V.</t>
  </si>
  <si>
    <t>INSTITUTO NACIONAL DE LAS PERSONAS ADULTAS MAYORES  (INAPAM)</t>
  </si>
  <si>
    <t>COMISIÓN NACIONAL DE ARBITRAJE MÉDICO (CONAMED)</t>
  </si>
  <si>
    <t>CORPORACIÓN MEXICANA DE INVESTIGACIÓN EN MATERIALES, S.A. DE C.V.  (COMIMSA)</t>
  </si>
  <si>
    <t>SECRETARÍA DE ENERGÍA  (SENER)</t>
  </si>
  <si>
    <t>FONDO NACIONAL PARA EL FOMENTO DE LAS ARTESANÍAS  (FONART)</t>
  </si>
  <si>
    <t>FONDO NACIONAL DE FOMENTO AL TURISMO (FONATUR)</t>
  </si>
  <si>
    <t>ADMINISTRACIÓN DEL SISTEMA PORTUARIO NACIONAL MANZANILLO, S.A. DE C.V.</t>
  </si>
  <si>
    <t>SECRETARÍA DE LA FUNCIÓN PÚBLICA  (SFP)</t>
  </si>
  <si>
    <t>ADMINISTRACIÓN DEL SISTEMA PORTUARIO NACIONAL GUAYMAS, S.A. DE C.V.</t>
  </si>
  <si>
    <t>ADMINISTRACIÓN DEL SISTEMA PORTUARIO NACIONAL ALTAMIRA, S.A. DE C.V.</t>
  </si>
  <si>
    <t>SECRETARIADO EJECUTIVO DEL SISTEMA NACIONAL DE SEGURIDAD PÚBLICA  (SESNSP)</t>
  </si>
  <si>
    <t>SERVICIOS DE SALUD DEL INSTITUTO MEXICANO DEL SEGURO SOCIAL PARA EL BIENESTAR</t>
  </si>
  <si>
    <t>ADMINISTRACIÓN DEL SISTEMA PORTUARIO NACIONAL PUERTO CHIAPAS, S.A. DE C.V.</t>
  </si>
  <si>
    <t>ADMINISTRACIÓN DEL SISTEMA PORTUARIO NACIONAL TAMPICO S.A. DE C.V.</t>
  </si>
  <si>
    <t>INSTITUTO MEXICANO DE LA JUVENTUD  (IMJUVE)</t>
  </si>
  <si>
    <t>PROCURADURÍA AGRARIA  (PA)</t>
  </si>
  <si>
    <t>SECRETARÍA DE MEDIO AMBIENTE Y RECURSOS NATURALES  (SEMARNAT)</t>
  </si>
  <si>
    <t>SECRETARÍA DEL TRABAJO Y PREVISIÓN SOCIAL (STPS)</t>
  </si>
  <si>
    <t>CORREDOR INTEROCEÁNICO DEL ISTMO DE TEHUANTEPEC</t>
  </si>
  <si>
    <t>ADMINISTRACIÓN DEL SISTEMA PORTUARIO NACIONAL DE SALINA CRUZ, S.A. DE C.V.</t>
  </si>
  <si>
    <t>COMISIÓN NACIONAL PARA EL USO EFICIENTE DE LA ENERGÍA  (CONUEE)</t>
  </si>
  <si>
    <t>ADMINISTRACIÓN DEL SISTEMA PORTUARIO NACIONAL VERACRUZ, S.A. DE C.V.</t>
  </si>
  <si>
    <t>CENTRO NACIONAL DE CONTROL DEL GAS NATURAL (CENAGAS)</t>
  </si>
  <si>
    <t>INSTITUTO NACIONAL DEL SUELO SUSTENTABLE (INSUS)</t>
  </si>
  <si>
    <t>CONSEJO NACIONAL DE EVALUACIÓN DE LA POLÍTICA DE DESARROLLO SOCIAL (CONEVAL)</t>
  </si>
  <si>
    <t>ADMINISTRACIÓN DEL SISTEMA PORTUARIO NACIONAL PROGRESO, S.A. DE C.V.</t>
  </si>
  <si>
    <t>ADMINISTRACIÓN DEL SISTEMA PORTUARIO NACIONAL MAZATLÁN, S.A. DE C.V.</t>
  </si>
  <si>
    <t>BANCO DEL BIENESTAR, S.N.C.</t>
  </si>
  <si>
    <t>BANCO NACIONAL DE COMERCIO EXTERIOR, S.N.C.  (BANCOMEXT)</t>
  </si>
  <si>
    <t>COMISIÓN NACIONAL DE ACUACULTURA Y PESCA(CONAPESCA)</t>
  </si>
  <si>
    <t>PRODUCTORA NACIONAL DE BIOLÓGICOS VETERINARIOS  (PRONABIVE)</t>
  </si>
  <si>
    <t>SERVICIO NACIONAL DE SANIDAD, INOCUIDAD Y CALIDAD AGROALIMENTARIA  (SENASICA)</t>
  </si>
  <si>
    <t>AEROPUERTOS Y SERVICIOS AUXILIARES   (ASA)</t>
  </si>
  <si>
    <t>SERVICIO POSTAL MEXICANO  (SEPOMEX)</t>
  </si>
  <si>
    <t>NACIONAL FINANCIERA, S.N.C.  (NAFIN)</t>
  </si>
  <si>
    <t>INSTITUTO PARA LA PROTECCIÓN AL AHORRO BANCARIO  (IPAB)</t>
  </si>
  <si>
    <t>INSTITUTO NACIONAL DE ECOLOGÍA Y CAMBIO CLIMÁTICO  (INECC)</t>
  </si>
  <si>
    <t>SECRETARÍA DE GOBERNACIÓN  (SEGOB)</t>
  </si>
  <si>
    <t>COMISIÓN NACIONAL PARA PREVENIR Y ERRADICAR LA VIOLENCIA CONTRA LAS MUJERES</t>
  </si>
  <si>
    <t>SECRETARÍA GENERAL DEL CONSEJO NACIONAL DE POBLACIÓN  (CONAPO)</t>
  </si>
  <si>
    <t>FINANCIERA NACIONAL DE DESARROLLO AGROPECUARIO, RURAL, FORESTAL Y PESQUERO</t>
  </si>
  <si>
    <t>FONDO DE CAPITALIZACIÓN E INVERSIÓN DEL SECTOR RURAL  (FOCIR)</t>
  </si>
  <si>
    <t>FONDO DE GARANTÍA Y FOMENTO PARA LA AGRICULTURA, GANADERÍA Y AVICULTURA (FIRA)</t>
  </si>
  <si>
    <t>COMISIÓN NACIONAL DE VIVIENDA  (CONAVI)</t>
  </si>
  <si>
    <t>ORGANISMO PROMOTOR DE INVERSIONES EN TELECOMUNICACIONES  (PROMTEL)</t>
  </si>
  <si>
    <t>COMISIÓN NACIONAL DE MEJORA REGULATORIA (CONAMER)</t>
  </si>
  <si>
    <t>SISTEMA NACIONAL PARA EL DESARROLLO INTEGRAL DE LA FAMILIA  (DIF)</t>
  </si>
  <si>
    <t>INSTITUTO DE SALUD PARA EL BIENESTAR(INSABI)</t>
  </si>
  <si>
    <t>CENTRO NACIONAL PARA LA PREVENCIÓN Y EL CONTROL DEL VIH/SIDA  (CENSIDA)</t>
  </si>
  <si>
    <t>CENTRO NACIONAL DE PROGRAMAS PREVENTIVOS Y CONTROL DE ENFERMEDADES (CENAPRECE)</t>
  </si>
  <si>
    <t>CENTRO NACIONAL PARA LA SALUD DE LA INFANCIA Y LA ADOLESCENCIA</t>
  </si>
  <si>
    <t>COMISIÓN FEDERAL PARA LA PROTECCIÓN CONTRA RIESGOS SANITARIOS (COFEPRIS)</t>
  </si>
  <si>
    <t>COMISIÓN NACIONAL DE SALUD MENTAL Y ADICCIONES</t>
  </si>
  <si>
    <t>ADMINISTRACIÓN DEL SISTEMA PORTUARIO NACIONAL DOS BOCAS, S.A. DE C.V.</t>
  </si>
  <si>
    <t>INSTITUTO MEXICANO DE LA PROPIEDAD INDUSTRIAL (IMPI)</t>
  </si>
  <si>
    <t>INSTITUTO NACIONAL PARA LA EDUCACIÓN DE LOS ADULTOS  (INEA)</t>
  </si>
  <si>
    <t>FIDEICOMISO DE FOMENTO MINERO  (FIFOMI)</t>
  </si>
  <si>
    <t>PROCURADURÍA FEDERAL DEL CONSUMIDOR (PROFECO)</t>
  </si>
  <si>
    <t>INSTITUTO NACIONAL DE BELLAS ARTES Y LITERATURA  (INBA)</t>
  </si>
  <si>
    <t>CENTRO DE ENSEÑANZA TÉCNICA INDUSTRIAL (CETI)</t>
  </si>
  <si>
    <t>COMISIÓN NACIONAL DE CULTURA FÍSICA Y DEPORTE (CONADE)</t>
  </si>
  <si>
    <t>CONSEJO NACIONAL DE FOMENTO EDUCATIVO (CONAFE)</t>
  </si>
  <si>
    <t>EDUCAL, S.A. DE C.V.</t>
  </si>
  <si>
    <t>COMISIÓN EJECUTIVA DE ATENCIÓN A VÍCTIMAS</t>
  </si>
  <si>
    <t>CENTRO DE INVESTIGACIONES EN ÓPTICA, A.C. (CIO)</t>
  </si>
  <si>
    <t>COMISIÓN NACIONAL BANCARIA Y DE VALORES (CNBV)</t>
  </si>
  <si>
    <t>INSTITUTO DE INVESTIGACIONES DR. JOSÉ MARÍA LUIS MORA</t>
  </si>
  <si>
    <t>SERVICIO DE ADMINISTRACIÓN TRIBUTARIA  (SAT)</t>
  </si>
  <si>
    <t>INSTITUTO NACIONAL DE MEDICINA GENÓMICA (INMEGEN)</t>
  </si>
  <si>
    <t>ADMINISTRACIÓN DEL SISTEMA PORTUARIO NACIONAL PUERTO VALLARTA, S.A. DE C.V.</t>
  </si>
  <si>
    <t>CENTRO DE INVESTIGACIÓN Y DOCENCIA ECONÓMICAS, A.C.  (CIDE)</t>
  </si>
  <si>
    <t>SOCIEDAD HIPOTECARIA FEDERAL, S.N.C.</t>
  </si>
  <si>
    <t>FIDEICOMISO FONDO NACIONAL DE FOMENTO EJIDAL (FIFONAFE)</t>
  </si>
  <si>
    <t>ADMINISTRACIÓN DEL PATRIMONIO DE LABENEFICENCIA PÚBLICA</t>
  </si>
  <si>
    <t>FIDEICOMISO FONDO NACIONAL DE HABITACIONES POPULARES  (FONHAPO)</t>
  </si>
  <si>
    <t>COMPAÑÍA MEXICANA DE EXPLORACIONES, S.A. DEC.V.  (COMESA)</t>
  </si>
  <si>
    <t>AGENCIA DE SEGURIDAD, ENERGÍA Y AMBIENTE (ASEA)</t>
  </si>
  <si>
    <t>INSTITUTO NACIONAL DE PERINATOLOGÍA  (INPER) ISIDRO ESPINOSA DE LOS REYES</t>
  </si>
  <si>
    <t>INSTITUTO NACIONAL DE CIENCIAS MÉDICAS Y NUTRICIÓN, SALVADOR ZUBIRAN</t>
  </si>
  <si>
    <t>INSTITUTO NACIONAL DE LA ECONOMÍA SOCIAL (INAES)</t>
  </si>
  <si>
    <t>PRESIDENCIA DE LA REPÚBLICA</t>
  </si>
  <si>
    <t>INSTITUTO NACIONAL DE ENFERMEDADES RESPIRATORIAS  (INER)</t>
  </si>
  <si>
    <t>HOSPITAL GENERAL DE MÉXICO, DR. EDUARDO LICEAGA</t>
  </si>
  <si>
    <t>EL COLEGIO DE LA FRONTERA NORTE, A.C. (COLEF)</t>
  </si>
  <si>
    <t>UNIVERSIDAD PEDAGÓGICA NACIONAL  (UPN)</t>
  </si>
  <si>
    <t>INSTITUTO DE ECOLOGÍA, A.C.  (INECOL)</t>
  </si>
  <si>
    <t>COORDINACIÓN NACIONAL DE BECAS PARA EL BIENESTAR BENITO JUÁREZ (CNBBBJ)</t>
  </si>
  <si>
    <t>IMPRESORA Y ENCUADERNADORA PROGRESO, S.A. DEC.V.  (IEPSA)</t>
  </si>
  <si>
    <t>CENTRO DE INVESTIGACIONES BIOLÓGICAS DEL NOROESTE, S.C.  (CIBNOR)</t>
  </si>
  <si>
    <t>CENTRO DE INVESTIGACIÓN Y ESTUDIOS AVANZADOS DEL INSTITUTO POLITÉCNICO NACIONAL CINVESTAV</t>
  </si>
  <si>
    <t>INSTITUTO DE ADMINISTRACIÓN Y AVALÚOS DEBIENES NACIONALES (INDAABIN)</t>
  </si>
  <si>
    <t>INFOTEC, CENTRO DE INVESTIGACIÓN E INNOVACIÓNEN TECNOLOGÍAS DE LA INFORMACIÓN Y COMUNICACI</t>
  </si>
  <si>
    <t>Periodo: enero a diciembre de 2023 (Cifras preliminares)</t>
  </si>
  <si>
    <t>Fecha de corte: Miércoles 17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</si>
</sst>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hair">
        <color rgb="FF0070C0"/>
      </left>
      <right style="double">
        <color auto="1"/>
      </right>
      <top style="hair">
        <color auto="1"/>
      </top>
      <bottom style="double">
        <color indexed="64"/>
      </bottom>
      <diagonal/>
    </border>
    <border>
      <left style="hair">
        <color rgb="FF0070C0"/>
      </left>
      <right style="hair">
        <color rgb="FF0070C0"/>
      </right>
      <top style="hair">
        <color auto="1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4" fontId="0" fillId="0" borderId="0" xfId="0" applyNumberForma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" fontId="18" fillId="34" borderId="10" xfId="0" applyNumberFormat="1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0" fontId="13" fillId="33" borderId="14" xfId="0" applyFont="1" applyFill="1" applyBorder="1" applyAlignment="1">
      <alignment horizontal="center" vertical="center" wrapText="1"/>
    </xf>
    <xf numFmtId="4" fontId="13" fillId="33" borderId="15" xfId="0" applyNumberFormat="1" applyFont="1" applyFill="1" applyBorder="1" applyAlignment="1">
      <alignment horizontal="center" vertical="center" wrapText="1"/>
    </xf>
    <xf numFmtId="2" fontId="13" fillId="33" borderId="15" xfId="0" applyNumberFormat="1" applyFont="1" applyFill="1" applyBorder="1" applyAlignment="1">
      <alignment horizontal="center" vertical="center" wrapText="1"/>
    </xf>
    <xf numFmtId="4" fontId="13" fillId="33" borderId="16" xfId="0" applyNumberFormat="1" applyFont="1" applyFill="1" applyBorder="1" applyAlignment="1">
      <alignment horizontal="center" vertical="center" wrapText="1"/>
    </xf>
    <xf numFmtId="0" fontId="0" fillId="37" borderId="0" xfId="0" applyFill="1"/>
    <xf numFmtId="0" fontId="0" fillId="0" borderId="0" xfId="0" applyAlignment="1">
      <alignment wrapText="1"/>
    </xf>
    <xf numFmtId="4" fontId="16" fillId="0" borderId="18" xfId="0" applyNumberFormat="1" applyFont="1" applyBorder="1"/>
    <xf numFmtId="4" fontId="16" fillId="35" borderId="18" xfId="0" applyNumberFormat="1" applyFont="1" applyFill="1" applyBorder="1"/>
    <xf numFmtId="4" fontId="16" fillId="36" borderId="18" xfId="0" applyNumberFormat="1" applyFont="1" applyFill="1" applyBorder="1"/>
    <xf numFmtId="0" fontId="0" fillId="38" borderId="0" xfId="0" applyFill="1"/>
    <xf numFmtId="4" fontId="13" fillId="33" borderId="15" xfId="0" applyNumberFormat="1" applyFont="1" applyFill="1" applyBorder="1" applyAlignment="1">
      <alignment horizontal="center" vertical="center"/>
    </xf>
    <xf numFmtId="4" fontId="24" fillId="0" borderId="0" xfId="0" applyNumberFormat="1" applyFont="1" applyAlignment="1">
      <alignment vertical="center"/>
    </xf>
    <xf numFmtId="0" fontId="13" fillId="33" borderId="19" xfId="0" applyFont="1" applyFill="1" applyBorder="1" applyAlignment="1">
      <alignment horizontal="center" vertical="center" wrapText="1"/>
    </xf>
    <xf numFmtId="4" fontId="13" fillId="33" borderId="20" xfId="0" applyNumberFormat="1" applyFont="1" applyFill="1" applyBorder="1" applyAlignment="1">
      <alignment horizontal="center" vertical="center" wrapText="1"/>
    </xf>
    <xf numFmtId="2" fontId="13" fillId="33" borderId="20" xfId="0" applyNumberFormat="1" applyFont="1" applyFill="1" applyBorder="1" applyAlignment="1">
      <alignment horizontal="center" vertical="center" wrapText="1"/>
    </xf>
    <xf numFmtId="4" fontId="13" fillId="33" borderId="21" xfId="0" applyNumberFormat="1" applyFont="1" applyFill="1" applyBorder="1" applyAlignment="1">
      <alignment horizontal="center" vertical="center" wrapText="1"/>
    </xf>
    <xf numFmtId="0" fontId="16" fillId="0" borderId="22" xfId="0" applyFont="1" applyBorder="1"/>
    <xf numFmtId="4" fontId="0" fillId="0" borderId="23" xfId="0" applyNumberFormat="1" applyBorder="1"/>
    <xf numFmtId="4" fontId="0" fillId="0" borderId="24" xfId="0" applyNumberFormat="1" applyBorder="1"/>
    <xf numFmtId="4" fontId="16" fillId="36" borderId="23" xfId="0" applyNumberFormat="1" applyFont="1" applyFill="1" applyBorder="1"/>
    <xf numFmtId="0" fontId="0" fillId="0" borderId="11" xfId="0" applyBorder="1"/>
    <xf numFmtId="0" fontId="16" fillId="0" borderId="28" xfId="0" applyFont="1" applyBorder="1"/>
    <xf numFmtId="4" fontId="16" fillId="0" borderId="24" xfId="0" applyNumberFormat="1" applyFont="1" applyBorder="1"/>
    <xf numFmtId="4" fontId="16" fillId="35" borderId="24" xfId="0" applyNumberFormat="1" applyFont="1" applyFill="1" applyBorder="1"/>
    <xf numFmtId="4" fontId="0" fillId="36" borderId="24" xfId="0" applyNumberFormat="1" applyFill="1" applyBorder="1"/>
    <xf numFmtId="4" fontId="0" fillId="39" borderId="24" xfId="0" applyNumberFormat="1" applyFill="1" applyBorder="1"/>
    <xf numFmtId="4" fontId="0" fillId="0" borderId="29" xfId="42" applyNumberFormat="1" applyFont="1" applyBorder="1"/>
    <xf numFmtId="4" fontId="0" fillId="37" borderId="12" xfId="0" applyNumberFormat="1" applyFill="1" applyBorder="1"/>
    <xf numFmtId="0" fontId="21" fillId="37" borderId="0" xfId="0" applyFont="1" applyFill="1" applyAlignment="1">
      <alignment horizontal="center" vertical="center"/>
    </xf>
    <xf numFmtId="0" fontId="0" fillId="37" borderId="11" xfId="0" applyFill="1" applyBorder="1"/>
    <xf numFmtId="4" fontId="0" fillId="37" borderId="13" xfId="0" applyNumberFormat="1" applyFill="1" applyBorder="1"/>
    <xf numFmtId="0" fontId="21" fillId="38" borderId="0" xfId="0" applyFont="1" applyFill="1" applyAlignment="1">
      <alignment horizontal="center" vertical="center"/>
    </xf>
    <xf numFmtId="0" fontId="0" fillId="38" borderId="11" xfId="0" applyFill="1" applyBorder="1"/>
    <xf numFmtId="4" fontId="0" fillId="38" borderId="12" xfId="0" applyNumberFormat="1" applyFill="1" applyBorder="1"/>
    <xf numFmtId="4" fontId="0" fillId="38" borderId="13" xfId="0" applyNumberFormat="1" applyFill="1" applyBorder="1"/>
    <xf numFmtId="2" fontId="22" fillId="0" borderId="0" xfId="0" applyNumberFormat="1" applyFont="1" applyAlignment="1">
      <alignment vertical="center"/>
    </xf>
    <xf numFmtId="4" fontId="0" fillId="0" borderId="12" xfId="0" applyNumberFormat="1" applyBorder="1"/>
    <xf numFmtId="4" fontId="0" fillId="0" borderId="13" xfId="0" applyNumberFormat="1" applyBorder="1"/>
    <xf numFmtId="0" fontId="0" fillId="0" borderId="25" xfId="0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17" xfId="42" applyNumberFormat="1" applyFont="1" applyBorder="1"/>
    <xf numFmtId="0" fontId="16" fillId="0" borderId="0" xfId="0" applyFont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E1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187262</xdr:colOff>
      <xdr:row>4</xdr:row>
      <xdr:rowOff>137725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8BC34A-C819-4D31-A9D9-CE15043D62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274"/>
        <a:stretch/>
      </xdr:blipFill>
      <xdr:spPr>
        <a:xfrm>
          <a:off x="0" y="0"/>
          <a:ext cx="5191062" cy="899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194733</xdr:colOff>
      <xdr:row>4</xdr:row>
      <xdr:rowOff>119796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08558D-A0C5-4107-A194-E70FC60CC9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274"/>
        <a:stretch/>
      </xdr:blipFill>
      <xdr:spPr>
        <a:xfrm>
          <a:off x="0" y="0"/>
          <a:ext cx="5198533" cy="881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3"/>
  <sheetViews>
    <sheetView tabSelected="1" zoomScale="90" zoomScaleNormal="90" workbookViewId="0">
      <pane xSplit="2" ySplit="6" topLeftCell="C107" activePane="bottomRight" state="frozen"/>
      <selection pane="topRight" activeCell="C1" sqref="C1"/>
      <selection pane="bottomLeft" activeCell="A7" sqref="A7"/>
      <selection pane="bottomRight" activeCell="D112" sqref="D112"/>
    </sheetView>
  </sheetViews>
  <sheetFormatPr baseColWidth="10" defaultRowHeight="14.4" x14ac:dyDescent="0.3"/>
  <cols>
    <col min="1" max="1" width="5.6640625" customWidth="1"/>
    <col min="2" max="2" width="50.6640625" customWidth="1"/>
    <col min="3" max="6" width="16.6640625" customWidth="1"/>
    <col min="7" max="7" width="15.6640625" customWidth="1"/>
    <col min="8" max="8" width="16.6640625" customWidth="1"/>
    <col min="9" max="9" width="12.44140625" customWidth="1"/>
    <col min="10" max="10" width="16.6640625" customWidth="1"/>
    <col min="11" max="11" width="15" customWidth="1"/>
    <col min="12" max="13" width="16.6640625" customWidth="1"/>
    <col min="14" max="14" width="17.6640625" bestFit="1" customWidth="1"/>
    <col min="16" max="16" width="15.5546875" customWidth="1"/>
  </cols>
  <sheetData>
    <row r="1" spans="1:16" x14ac:dyDescent="0.3">
      <c r="A1" s="3"/>
      <c r="B1" s="51" t="s">
        <v>30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x14ac:dyDescent="0.3">
      <c r="A2" s="3"/>
      <c r="B2" s="51" t="s">
        <v>29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A3" s="3"/>
      <c r="B3" s="51" t="s">
        <v>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16.5" customHeight="1" x14ac:dyDescent="0.3">
      <c r="A4" s="3"/>
      <c r="B4" s="51" t="s">
        <v>1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6.2" thickBot="1" x14ac:dyDescent="0.35">
      <c r="A5" s="3"/>
      <c r="B5" s="5" t="s">
        <v>175</v>
      </c>
      <c r="C5" s="6"/>
      <c r="D5" s="6" t="s">
        <v>25</v>
      </c>
      <c r="E5" s="6"/>
      <c r="F5" s="6"/>
      <c r="G5" s="6"/>
      <c r="H5" s="6"/>
      <c r="I5" s="6"/>
      <c r="J5" s="6"/>
      <c r="K5" s="6"/>
      <c r="L5" s="7"/>
      <c r="M5" s="8"/>
      <c r="N5" s="44" t="s">
        <v>176</v>
      </c>
      <c r="P5" s="20"/>
    </row>
    <row r="6" spans="1:16" ht="43.8" thickTop="1" x14ac:dyDescent="0.3">
      <c r="A6" s="2"/>
      <c r="B6" s="21" t="s">
        <v>24</v>
      </c>
      <c r="C6" s="22" t="s">
        <v>2</v>
      </c>
      <c r="D6" s="22" t="s">
        <v>3</v>
      </c>
      <c r="E6" s="22" t="s">
        <v>4</v>
      </c>
      <c r="F6" s="22" t="s">
        <v>5</v>
      </c>
      <c r="G6" s="22" t="s">
        <v>6</v>
      </c>
      <c r="H6" s="22" t="s">
        <v>7</v>
      </c>
      <c r="I6" s="23" t="s">
        <v>9</v>
      </c>
      <c r="J6" s="22" t="s">
        <v>8</v>
      </c>
      <c r="K6" s="22" t="s">
        <v>10</v>
      </c>
      <c r="L6" s="22" t="s">
        <v>11</v>
      </c>
      <c r="M6" s="23" t="s">
        <v>9</v>
      </c>
      <c r="N6" s="22" t="s">
        <v>12</v>
      </c>
      <c r="O6" s="23" t="s">
        <v>9</v>
      </c>
      <c r="P6" s="24" t="s">
        <v>13</v>
      </c>
    </row>
    <row r="7" spans="1:16" x14ac:dyDescent="0.3">
      <c r="A7" s="4">
        <v>1</v>
      </c>
      <c r="B7" s="29" t="s">
        <v>31</v>
      </c>
      <c r="C7" s="45">
        <v>695000000</v>
      </c>
      <c r="D7" s="45">
        <v>0</v>
      </c>
      <c r="E7" s="45">
        <v>695000000</v>
      </c>
      <c r="F7" s="45">
        <v>67957697.349999994</v>
      </c>
      <c r="G7" s="45">
        <v>0</v>
      </c>
      <c r="H7" s="45">
        <v>67957697.349999994</v>
      </c>
      <c r="I7" s="45">
        <f t="shared" ref="I7:I38" si="0">IFERROR(H7/E7*100,0)</f>
        <v>9.7780859496402872</v>
      </c>
      <c r="J7" s="45">
        <f t="shared" ref="J7:J38" si="1">E7-H7</f>
        <v>627042302.64999998</v>
      </c>
      <c r="K7" s="45">
        <v>568662108.92999995</v>
      </c>
      <c r="L7" s="45">
        <f t="shared" ref="L7:L38" si="2">H7+K7</f>
        <v>636619806.27999997</v>
      </c>
      <c r="M7" s="45">
        <f t="shared" ref="M7:M38" si="3">IFERROR(L7/E7*100,0)</f>
        <v>91.599972126618695</v>
      </c>
      <c r="N7" s="45">
        <f t="shared" ref="N7:N38" si="4">E7-L7</f>
        <v>58380193.720000029</v>
      </c>
      <c r="O7" s="45">
        <f t="shared" ref="O7:O38" si="5">IFERROR(N7/E7*100,0)</f>
        <v>8.4000278733812994</v>
      </c>
      <c r="P7" s="46">
        <v>695000000</v>
      </c>
    </row>
    <row r="8" spans="1:16" x14ac:dyDescent="0.3">
      <c r="A8" s="4">
        <v>2</v>
      </c>
      <c r="B8" s="29" t="s">
        <v>33</v>
      </c>
      <c r="C8" s="45">
        <v>501700000</v>
      </c>
      <c r="D8" s="45">
        <v>0</v>
      </c>
      <c r="E8" s="45">
        <v>501700000</v>
      </c>
      <c r="F8" s="45">
        <v>373801666.04000002</v>
      </c>
      <c r="G8" s="45">
        <v>0</v>
      </c>
      <c r="H8" s="45">
        <v>373801666.04000002</v>
      </c>
      <c r="I8" s="45">
        <f t="shared" si="0"/>
        <v>74.507009376121189</v>
      </c>
      <c r="J8" s="45">
        <f t="shared" si="1"/>
        <v>127898333.95999998</v>
      </c>
      <c r="K8" s="45">
        <v>115911530.41</v>
      </c>
      <c r="L8" s="45">
        <f t="shared" si="2"/>
        <v>489713196.45000005</v>
      </c>
      <c r="M8" s="45">
        <f t="shared" si="3"/>
        <v>97.61076269683079</v>
      </c>
      <c r="N8" s="45">
        <f t="shared" si="4"/>
        <v>11986803.549999952</v>
      </c>
      <c r="O8" s="45">
        <f t="shared" si="5"/>
        <v>2.3892373031692151</v>
      </c>
      <c r="P8" s="46">
        <v>501700000</v>
      </c>
    </row>
    <row r="9" spans="1:16" x14ac:dyDescent="0.3">
      <c r="A9" s="4">
        <v>3</v>
      </c>
      <c r="B9" s="29" t="s">
        <v>32</v>
      </c>
      <c r="C9" s="45">
        <v>133853019</v>
      </c>
      <c r="D9" s="45">
        <v>130862513.97</v>
      </c>
      <c r="E9" s="45">
        <v>264715532.97</v>
      </c>
      <c r="F9" s="45">
        <v>257954494.41999999</v>
      </c>
      <c r="G9" s="45">
        <v>0</v>
      </c>
      <c r="H9" s="45">
        <v>257954494.41999999</v>
      </c>
      <c r="I9" s="45">
        <f t="shared" si="0"/>
        <v>97.445922997361009</v>
      </c>
      <c r="J9" s="45">
        <f t="shared" si="1"/>
        <v>6761038.5500000119</v>
      </c>
      <c r="K9" s="45">
        <v>0</v>
      </c>
      <c r="L9" s="45">
        <f t="shared" si="2"/>
        <v>257954494.41999999</v>
      </c>
      <c r="M9" s="45">
        <f t="shared" si="3"/>
        <v>97.445922997361009</v>
      </c>
      <c r="N9" s="45">
        <f t="shared" si="4"/>
        <v>6761038.5500000119</v>
      </c>
      <c r="O9" s="45">
        <f t="shared" si="5"/>
        <v>2.5540770026389934</v>
      </c>
      <c r="P9" s="46">
        <v>300621413.17000002</v>
      </c>
    </row>
    <row r="10" spans="1:16" x14ac:dyDescent="0.3">
      <c r="A10" s="4">
        <v>4</v>
      </c>
      <c r="B10" s="29" t="s">
        <v>37</v>
      </c>
      <c r="C10" s="45">
        <v>183578112</v>
      </c>
      <c r="D10" s="45">
        <v>0</v>
      </c>
      <c r="E10" s="45">
        <v>183578112</v>
      </c>
      <c r="F10" s="45">
        <v>178703983.93000001</v>
      </c>
      <c r="G10" s="45">
        <v>0</v>
      </c>
      <c r="H10" s="45">
        <v>178703983.93000001</v>
      </c>
      <c r="I10" s="45">
        <f t="shared" si="0"/>
        <v>97.3449296232004</v>
      </c>
      <c r="J10" s="45">
        <f t="shared" si="1"/>
        <v>4874128.0699999928</v>
      </c>
      <c r="K10" s="45">
        <v>0</v>
      </c>
      <c r="L10" s="45">
        <f t="shared" si="2"/>
        <v>178703983.93000001</v>
      </c>
      <c r="M10" s="45">
        <f t="shared" si="3"/>
        <v>97.3449296232004</v>
      </c>
      <c r="N10" s="45">
        <f t="shared" si="4"/>
        <v>4874128.0699999928</v>
      </c>
      <c r="O10" s="45">
        <f t="shared" si="5"/>
        <v>2.6550703767996007</v>
      </c>
      <c r="P10" s="46">
        <v>0</v>
      </c>
    </row>
    <row r="11" spans="1:16" x14ac:dyDescent="0.3">
      <c r="A11" s="4">
        <v>5</v>
      </c>
      <c r="B11" s="29" t="s">
        <v>34</v>
      </c>
      <c r="C11" s="45">
        <v>101128699</v>
      </c>
      <c r="D11" s="45">
        <v>0</v>
      </c>
      <c r="E11" s="45">
        <v>101128699</v>
      </c>
      <c r="F11" s="45">
        <v>30426204.379999999</v>
      </c>
      <c r="G11" s="45">
        <v>0</v>
      </c>
      <c r="H11" s="45">
        <v>30426204.379999999</v>
      </c>
      <c r="I11" s="45">
        <f t="shared" si="0"/>
        <v>30.086617034398909</v>
      </c>
      <c r="J11" s="45">
        <f t="shared" si="1"/>
        <v>70702494.620000005</v>
      </c>
      <c r="K11" s="45">
        <v>70702494.599999994</v>
      </c>
      <c r="L11" s="45">
        <f t="shared" si="2"/>
        <v>101128698.97999999</v>
      </c>
      <c r="M11" s="45">
        <f t="shared" si="3"/>
        <v>99.999999980223208</v>
      </c>
      <c r="N11" s="45">
        <f t="shared" si="4"/>
        <v>2.000001072883606E-2</v>
      </c>
      <c r="O11" s="45">
        <f t="shared" si="5"/>
        <v>1.9776790294549383E-8</v>
      </c>
      <c r="P11" s="46">
        <v>101128699</v>
      </c>
    </row>
    <row r="12" spans="1:16" x14ac:dyDescent="0.3">
      <c r="A12" s="4">
        <v>6</v>
      </c>
      <c r="B12" s="29" t="s">
        <v>35</v>
      </c>
      <c r="C12" s="45">
        <v>94105085</v>
      </c>
      <c r="D12" s="45">
        <v>-26039767.690000001</v>
      </c>
      <c r="E12" s="45">
        <v>68065317.310000002</v>
      </c>
      <c r="F12" s="45">
        <v>68048489.569999993</v>
      </c>
      <c r="G12" s="45">
        <v>0</v>
      </c>
      <c r="H12" s="45">
        <v>68048489.569999993</v>
      </c>
      <c r="I12" s="45">
        <f t="shared" si="0"/>
        <v>99.975277071106035</v>
      </c>
      <c r="J12" s="45">
        <f t="shared" si="1"/>
        <v>16827.740000009537</v>
      </c>
      <c r="K12" s="45">
        <v>0</v>
      </c>
      <c r="L12" s="45">
        <f t="shared" si="2"/>
        <v>68048489.569999993</v>
      </c>
      <c r="M12" s="45">
        <f t="shared" si="3"/>
        <v>99.975277071106035</v>
      </c>
      <c r="N12" s="45">
        <f t="shared" si="4"/>
        <v>16827.740000009537</v>
      </c>
      <c r="O12" s="45">
        <f t="shared" si="5"/>
        <v>2.4722928893974677E-2</v>
      </c>
      <c r="P12" s="46">
        <v>68065317.310000002</v>
      </c>
    </row>
    <row r="13" spans="1:16" x14ac:dyDescent="0.3">
      <c r="A13" s="4">
        <v>7</v>
      </c>
      <c r="B13" s="29" t="s">
        <v>43</v>
      </c>
      <c r="C13" s="45">
        <v>72893159</v>
      </c>
      <c r="D13" s="45">
        <v>-1701790</v>
      </c>
      <c r="E13" s="45">
        <v>71191369</v>
      </c>
      <c r="F13" s="45">
        <v>59539994.450000003</v>
      </c>
      <c r="G13" s="45">
        <v>0</v>
      </c>
      <c r="H13" s="45">
        <v>59539994.450000003</v>
      </c>
      <c r="I13" s="45">
        <f t="shared" si="0"/>
        <v>83.633725950683711</v>
      </c>
      <c r="J13" s="45">
        <f t="shared" si="1"/>
        <v>11651374.549999997</v>
      </c>
      <c r="K13" s="45">
        <v>0</v>
      </c>
      <c r="L13" s="45">
        <f t="shared" si="2"/>
        <v>59539994.450000003</v>
      </c>
      <c r="M13" s="45">
        <f t="shared" si="3"/>
        <v>83.633725950683711</v>
      </c>
      <c r="N13" s="45">
        <f t="shared" si="4"/>
        <v>11651374.549999997</v>
      </c>
      <c r="O13" s="45">
        <f t="shared" si="5"/>
        <v>16.366274049316281</v>
      </c>
      <c r="P13" s="46">
        <v>0</v>
      </c>
    </row>
    <row r="14" spans="1:16" x14ac:dyDescent="0.3">
      <c r="A14" s="4">
        <v>8</v>
      </c>
      <c r="B14" s="29" t="s">
        <v>117</v>
      </c>
      <c r="C14" s="45">
        <v>63800000</v>
      </c>
      <c r="D14" s="45">
        <v>0</v>
      </c>
      <c r="E14" s="45">
        <v>63800000</v>
      </c>
      <c r="F14" s="45">
        <v>3568065.99</v>
      </c>
      <c r="G14" s="45">
        <v>0</v>
      </c>
      <c r="H14" s="45">
        <v>3568065.99</v>
      </c>
      <c r="I14" s="45">
        <f t="shared" si="0"/>
        <v>5.5925799216300938</v>
      </c>
      <c r="J14" s="45">
        <f t="shared" si="1"/>
        <v>60231934.009999998</v>
      </c>
      <c r="K14" s="45">
        <v>50598666.869999997</v>
      </c>
      <c r="L14" s="45">
        <f t="shared" si="2"/>
        <v>54166732.859999999</v>
      </c>
      <c r="M14" s="45">
        <f t="shared" si="3"/>
        <v>84.900835203761758</v>
      </c>
      <c r="N14" s="45">
        <f t="shared" si="4"/>
        <v>9633267.1400000006</v>
      </c>
      <c r="O14" s="45">
        <f t="shared" si="5"/>
        <v>15.099164796238245</v>
      </c>
      <c r="P14" s="46">
        <v>58000000</v>
      </c>
    </row>
    <row r="15" spans="1:16" x14ac:dyDescent="0.3">
      <c r="A15" s="4">
        <v>9</v>
      </c>
      <c r="B15" s="29" t="s">
        <v>110</v>
      </c>
      <c r="C15" s="45">
        <v>50000000</v>
      </c>
      <c r="D15" s="45">
        <v>0</v>
      </c>
      <c r="E15" s="45">
        <v>50000000</v>
      </c>
      <c r="F15" s="45">
        <v>49960540.390000001</v>
      </c>
      <c r="G15" s="45">
        <v>0</v>
      </c>
      <c r="H15" s="45">
        <v>49960540.390000001</v>
      </c>
      <c r="I15" s="45">
        <f t="shared" si="0"/>
        <v>99.921080780000011</v>
      </c>
      <c r="J15" s="45">
        <f t="shared" si="1"/>
        <v>39459.609999999404</v>
      </c>
      <c r="K15" s="45">
        <v>0</v>
      </c>
      <c r="L15" s="45">
        <f t="shared" si="2"/>
        <v>49960540.390000001</v>
      </c>
      <c r="M15" s="45">
        <f t="shared" si="3"/>
        <v>99.921080780000011</v>
      </c>
      <c r="N15" s="45">
        <f t="shared" si="4"/>
        <v>39459.609999999404</v>
      </c>
      <c r="O15" s="45">
        <f t="shared" si="5"/>
        <v>7.8919219999998819E-2</v>
      </c>
      <c r="P15" s="46">
        <v>0</v>
      </c>
    </row>
    <row r="16" spans="1:16" x14ac:dyDescent="0.3">
      <c r="A16" s="4">
        <v>10</v>
      </c>
      <c r="B16" s="29" t="s">
        <v>38</v>
      </c>
      <c r="C16" s="45">
        <v>46876279</v>
      </c>
      <c r="D16" s="45">
        <v>0</v>
      </c>
      <c r="E16" s="45">
        <v>46876279</v>
      </c>
      <c r="F16" s="45">
        <v>46876278.979999997</v>
      </c>
      <c r="G16" s="45">
        <v>0</v>
      </c>
      <c r="H16" s="45">
        <v>46876278.979999997</v>
      </c>
      <c r="I16" s="45">
        <f t="shared" si="0"/>
        <v>99.999999957334495</v>
      </c>
      <c r="J16" s="45">
        <f t="shared" si="1"/>
        <v>2.0000003278255463E-2</v>
      </c>
      <c r="K16" s="45">
        <v>0</v>
      </c>
      <c r="L16" s="45">
        <f t="shared" si="2"/>
        <v>46876278.979999997</v>
      </c>
      <c r="M16" s="45">
        <f t="shared" si="3"/>
        <v>99.999999957334495</v>
      </c>
      <c r="N16" s="45">
        <f t="shared" si="4"/>
        <v>2.0000003278255463E-2</v>
      </c>
      <c r="O16" s="45">
        <f t="shared" si="5"/>
        <v>4.2665509517629297E-8</v>
      </c>
      <c r="P16" s="46">
        <v>0</v>
      </c>
    </row>
    <row r="17" spans="1:16" x14ac:dyDescent="0.3">
      <c r="A17" s="4">
        <v>11</v>
      </c>
      <c r="B17" s="29" t="s">
        <v>36</v>
      </c>
      <c r="C17" s="45">
        <v>40496090</v>
      </c>
      <c r="D17" s="45">
        <v>0.01</v>
      </c>
      <c r="E17" s="45">
        <v>40496090.009999998</v>
      </c>
      <c r="F17" s="45">
        <v>40330659.189999998</v>
      </c>
      <c r="G17" s="45">
        <v>0</v>
      </c>
      <c r="H17" s="45">
        <v>40330659.189999998</v>
      </c>
      <c r="I17" s="45">
        <f t="shared" si="0"/>
        <v>99.591489400682505</v>
      </c>
      <c r="J17" s="45">
        <f t="shared" si="1"/>
        <v>165430.8200000003</v>
      </c>
      <c r="K17" s="45">
        <v>0</v>
      </c>
      <c r="L17" s="45">
        <f t="shared" si="2"/>
        <v>40330659.189999998</v>
      </c>
      <c r="M17" s="45">
        <f t="shared" si="3"/>
        <v>99.591489400682505</v>
      </c>
      <c r="N17" s="45">
        <f t="shared" si="4"/>
        <v>165430.8200000003</v>
      </c>
      <c r="O17" s="45">
        <f t="shared" si="5"/>
        <v>0.40851059931748779</v>
      </c>
      <c r="P17" s="46">
        <v>34496090</v>
      </c>
    </row>
    <row r="18" spans="1:16" x14ac:dyDescent="0.3">
      <c r="A18" s="4">
        <v>12</v>
      </c>
      <c r="B18" s="29" t="s">
        <v>111</v>
      </c>
      <c r="C18" s="45">
        <v>33094800</v>
      </c>
      <c r="D18" s="45">
        <v>-4775376.57</v>
      </c>
      <c r="E18" s="45">
        <v>28319423.43</v>
      </c>
      <c r="F18" s="45">
        <v>28319423.43</v>
      </c>
      <c r="G18" s="45">
        <v>0</v>
      </c>
      <c r="H18" s="45">
        <v>28319423.43</v>
      </c>
      <c r="I18" s="45">
        <f t="shared" si="0"/>
        <v>100</v>
      </c>
      <c r="J18" s="45">
        <f t="shared" si="1"/>
        <v>0</v>
      </c>
      <c r="K18" s="45">
        <v>0</v>
      </c>
      <c r="L18" s="45">
        <f t="shared" si="2"/>
        <v>28319423.43</v>
      </c>
      <c r="M18" s="45">
        <f t="shared" si="3"/>
        <v>100</v>
      </c>
      <c r="N18" s="45">
        <f t="shared" si="4"/>
        <v>0</v>
      </c>
      <c r="O18" s="45">
        <f t="shared" si="5"/>
        <v>0</v>
      </c>
      <c r="P18" s="46">
        <v>33094800</v>
      </c>
    </row>
    <row r="19" spans="1:16" x14ac:dyDescent="0.3">
      <c r="A19" s="4">
        <v>13</v>
      </c>
      <c r="B19" s="29" t="s">
        <v>41</v>
      </c>
      <c r="C19" s="45">
        <v>28237450</v>
      </c>
      <c r="D19" s="45">
        <v>0</v>
      </c>
      <c r="E19" s="45">
        <v>28237450</v>
      </c>
      <c r="F19" s="45">
        <v>26878422.23</v>
      </c>
      <c r="G19" s="45">
        <v>0</v>
      </c>
      <c r="H19" s="45">
        <v>26878422.23</v>
      </c>
      <c r="I19" s="45">
        <f t="shared" si="0"/>
        <v>95.187144129515943</v>
      </c>
      <c r="J19" s="45">
        <f t="shared" si="1"/>
        <v>1359027.7699999996</v>
      </c>
      <c r="K19" s="45">
        <v>0</v>
      </c>
      <c r="L19" s="45">
        <f t="shared" si="2"/>
        <v>26878422.23</v>
      </c>
      <c r="M19" s="45">
        <f t="shared" si="3"/>
        <v>95.187144129515943</v>
      </c>
      <c r="N19" s="45">
        <f t="shared" si="4"/>
        <v>1359027.7699999996</v>
      </c>
      <c r="O19" s="45">
        <f t="shared" si="5"/>
        <v>4.8128558704840545</v>
      </c>
      <c r="P19" s="46">
        <v>28237450</v>
      </c>
    </row>
    <row r="20" spans="1:16" x14ac:dyDescent="0.3">
      <c r="A20" s="4">
        <v>14</v>
      </c>
      <c r="B20" s="29" t="s">
        <v>39</v>
      </c>
      <c r="C20" s="45">
        <v>20566291</v>
      </c>
      <c r="D20" s="45">
        <v>0</v>
      </c>
      <c r="E20" s="45">
        <v>20566291</v>
      </c>
      <c r="F20" s="45">
        <v>19401284.640000001</v>
      </c>
      <c r="G20" s="45">
        <v>0</v>
      </c>
      <c r="H20" s="45">
        <v>19401284.640000001</v>
      </c>
      <c r="I20" s="45">
        <f t="shared" si="0"/>
        <v>94.335359934370274</v>
      </c>
      <c r="J20" s="45">
        <f t="shared" si="1"/>
        <v>1165006.3599999994</v>
      </c>
      <c r="K20" s="45">
        <v>0</v>
      </c>
      <c r="L20" s="45">
        <f t="shared" si="2"/>
        <v>19401284.640000001</v>
      </c>
      <c r="M20" s="45">
        <f t="shared" si="3"/>
        <v>94.335359934370274</v>
      </c>
      <c r="N20" s="45">
        <f t="shared" si="4"/>
        <v>1165006.3599999994</v>
      </c>
      <c r="O20" s="45">
        <f t="shared" si="5"/>
        <v>5.6646400656297207</v>
      </c>
      <c r="P20" s="46">
        <v>10616291</v>
      </c>
    </row>
    <row r="21" spans="1:16" x14ac:dyDescent="0.3">
      <c r="A21" s="4">
        <v>15</v>
      </c>
      <c r="B21" s="29" t="s">
        <v>138</v>
      </c>
      <c r="C21" s="45">
        <v>19319220</v>
      </c>
      <c r="D21" s="45">
        <v>0</v>
      </c>
      <c r="E21" s="45">
        <v>19319220</v>
      </c>
      <c r="F21" s="45">
        <v>19313078.289999999</v>
      </c>
      <c r="G21" s="45">
        <v>0</v>
      </c>
      <c r="H21" s="45">
        <v>19313078.289999999</v>
      </c>
      <c r="I21" s="45">
        <f t="shared" si="0"/>
        <v>99.968209327291675</v>
      </c>
      <c r="J21" s="45">
        <f t="shared" si="1"/>
        <v>6141.7100000008941</v>
      </c>
      <c r="K21" s="45">
        <v>0</v>
      </c>
      <c r="L21" s="45">
        <f t="shared" si="2"/>
        <v>19313078.289999999</v>
      </c>
      <c r="M21" s="45">
        <f t="shared" si="3"/>
        <v>99.968209327291675</v>
      </c>
      <c r="N21" s="45">
        <f t="shared" si="4"/>
        <v>6141.7100000008941</v>
      </c>
      <c r="O21" s="45">
        <f t="shared" si="5"/>
        <v>3.179067270832308E-2</v>
      </c>
      <c r="P21" s="46">
        <v>19319220</v>
      </c>
    </row>
    <row r="22" spans="1:16" x14ac:dyDescent="0.3">
      <c r="A22" s="4">
        <v>16</v>
      </c>
      <c r="B22" s="29" t="s">
        <v>89</v>
      </c>
      <c r="C22" s="45">
        <v>16627000</v>
      </c>
      <c r="D22" s="45">
        <v>0</v>
      </c>
      <c r="E22" s="45">
        <v>16627000</v>
      </c>
      <c r="F22" s="45">
        <v>16627000.01</v>
      </c>
      <c r="G22" s="45">
        <v>0</v>
      </c>
      <c r="H22" s="45">
        <v>16627000.01</v>
      </c>
      <c r="I22" s="45">
        <f t="shared" si="0"/>
        <v>100.00000006014314</v>
      </c>
      <c r="J22" s="45">
        <f t="shared" si="1"/>
        <v>-9.9999997764825821E-3</v>
      </c>
      <c r="K22" s="45">
        <v>0</v>
      </c>
      <c r="L22" s="45">
        <f t="shared" si="2"/>
        <v>16627000.01</v>
      </c>
      <c r="M22" s="45">
        <f t="shared" si="3"/>
        <v>100.00000006014314</v>
      </c>
      <c r="N22" s="45">
        <f t="shared" si="4"/>
        <v>-9.9999997764825821E-3</v>
      </c>
      <c r="O22" s="45">
        <f t="shared" si="5"/>
        <v>-6.0143139330502091E-8</v>
      </c>
      <c r="P22" s="46">
        <v>0</v>
      </c>
    </row>
    <row r="23" spans="1:16" x14ac:dyDescent="0.3">
      <c r="A23" s="4">
        <v>17</v>
      </c>
      <c r="B23" s="29" t="s">
        <v>26</v>
      </c>
      <c r="C23" s="45">
        <v>24991574</v>
      </c>
      <c r="D23" s="45">
        <v>-10075121.029999999</v>
      </c>
      <c r="E23" s="45">
        <v>14916452.970000001</v>
      </c>
      <c r="F23" s="45">
        <v>12399314.4</v>
      </c>
      <c r="G23" s="45">
        <v>0</v>
      </c>
      <c r="H23" s="45">
        <v>12399314.4</v>
      </c>
      <c r="I23" s="45">
        <f t="shared" si="0"/>
        <v>83.125086271766662</v>
      </c>
      <c r="J23" s="45">
        <f t="shared" si="1"/>
        <v>2517138.5700000003</v>
      </c>
      <c r="K23" s="45">
        <v>2514961.7999999998</v>
      </c>
      <c r="L23" s="45">
        <f t="shared" si="2"/>
        <v>14914276.199999999</v>
      </c>
      <c r="M23" s="45">
        <f t="shared" si="3"/>
        <v>99.985406919430659</v>
      </c>
      <c r="N23" s="45">
        <f t="shared" si="4"/>
        <v>2176.7700000014156</v>
      </c>
      <c r="O23" s="45">
        <f t="shared" si="5"/>
        <v>1.4593080569350769E-2</v>
      </c>
      <c r="P23" s="46">
        <v>14915000</v>
      </c>
    </row>
    <row r="24" spans="1:16" x14ac:dyDescent="0.3">
      <c r="A24" s="4">
        <v>18</v>
      </c>
      <c r="B24" s="29" t="s">
        <v>135</v>
      </c>
      <c r="C24" s="45">
        <v>13991325</v>
      </c>
      <c r="D24" s="45">
        <v>0</v>
      </c>
      <c r="E24" s="45">
        <v>13991325</v>
      </c>
      <c r="F24" s="45">
        <v>13169754.17</v>
      </c>
      <c r="G24" s="45">
        <v>0</v>
      </c>
      <c r="H24" s="45">
        <v>13169754.17</v>
      </c>
      <c r="I24" s="45">
        <f t="shared" si="0"/>
        <v>94.127998384713379</v>
      </c>
      <c r="J24" s="45">
        <f t="shared" si="1"/>
        <v>821570.83000000007</v>
      </c>
      <c r="K24" s="45">
        <v>490845</v>
      </c>
      <c r="L24" s="45">
        <f t="shared" si="2"/>
        <v>13660599.17</v>
      </c>
      <c r="M24" s="45">
        <f t="shared" si="3"/>
        <v>97.636207935988907</v>
      </c>
      <c r="N24" s="45">
        <f t="shared" si="4"/>
        <v>330725.83000000007</v>
      </c>
      <c r="O24" s="45">
        <f t="shared" si="5"/>
        <v>2.3637920640110934</v>
      </c>
      <c r="P24" s="46">
        <v>490845</v>
      </c>
    </row>
    <row r="25" spans="1:16" x14ac:dyDescent="0.3">
      <c r="A25" s="4">
        <v>19</v>
      </c>
      <c r="B25" s="29" t="s">
        <v>77</v>
      </c>
      <c r="C25" s="45">
        <v>36365802</v>
      </c>
      <c r="D25" s="45">
        <v>0</v>
      </c>
      <c r="E25" s="45">
        <v>36365802</v>
      </c>
      <c r="F25" s="45">
        <v>12571567.970000001</v>
      </c>
      <c r="G25" s="45">
        <v>0</v>
      </c>
      <c r="H25" s="45">
        <v>12571567.970000001</v>
      </c>
      <c r="I25" s="45">
        <f t="shared" si="0"/>
        <v>34.569753115853189</v>
      </c>
      <c r="J25" s="45">
        <f t="shared" si="1"/>
        <v>23794234.030000001</v>
      </c>
      <c r="K25" s="45">
        <v>0</v>
      </c>
      <c r="L25" s="45">
        <f t="shared" si="2"/>
        <v>12571567.970000001</v>
      </c>
      <c r="M25" s="45">
        <f t="shared" si="3"/>
        <v>34.569753115853189</v>
      </c>
      <c r="N25" s="45">
        <f t="shared" si="4"/>
        <v>23794234.030000001</v>
      </c>
      <c r="O25" s="45">
        <f t="shared" si="5"/>
        <v>65.430246884146811</v>
      </c>
      <c r="P25" s="46">
        <v>0</v>
      </c>
    </row>
    <row r="26" spans="1:16" x14ac:dyDescent="0.3">
      <c r="A26" s="4">
        <v>20</v>
      </c>
      <c r="B26" s="29" t="s">
        <v>57</v>
      </c>
      <c r="C26" s="45">
        <v>22462481</v>
      </c>
      <c r="D26" s="45">
        <v>-10019455.59</v>
      </c>
      <c r="E26" s="45">
        <v>12443025.41</v>
      </c>
      <c r="F26" s="45">
        <v>12443025.43</v>
      </c>
      <c r="G26" s="45">
        <v>0</v>
      </c>
      <c r="H26" s="45">
        <v>12443025.43</v>
      </c>
      <c r="I26" s="45">
        <f t="shared" si="0"/>
        <v>100.00000016073261</v>
      </c>
      <c r="J26" s="45">
        <f t="shared" si="1"/>
        <v>-1.9999999552965164E-2</v>
      </c>
      <c r="K26" s="45">
        <v>0</v>
      </c>
      <c r="L26" s="45">
        <f t="shared" si="2"/>
        <v>12443025.43</v>
      </c>
      <c r="M26" s="45">
        <f t="shared" si="3"/>
        <v>100.00000016073261</v>
      </c>
      <c r="N26" s="45">
        <f t="shared" si="4"/>
        <v>-1.9999999552965164E-2</v>
      </c>
      <c r="O26" s="45">
        <f t="shared" si="5"/>
        <v>-1.6073261038984861E-7</v>
      </c>
      <c r="P26" s="46">
        <v>12443025.43</v>
      </c>
    </row>
    <row r="27" spans="1:16" x14ac:dyDescent="0.3">
      <c r="A27" s="4">
        <v>21</v>
      </c>
      <c r="B27" s="29" t="s">
        <v>141</v>
      </c>
      <c r="C27" s="45">
        <v>16779561</v>
      </c>
      <c r="D27" s="45">
        <v>-1899656.62</v>
      </c>
      <c r="E27" s="45">
        <v>14879904.380000001</v>
      </c>
      <c r="F27" s="45">
        <v>10682935.77</v>
      </c>
      <c r="G27" s="45">
        <v>0</v>
      </c>
      <c r="H27" s="45">
        <v>10682935.77</v>
      </c>
      <c r="I27" s="45">
        <f t="shared" si="0"/>
        <v>71.79438454160281</v>
      </c>
      <c r="J27" s="45">
        <f t="shared" si="1"/>
        <v>4196968.6100000013</v>
      </c>
      <c r="K27" s="45">
        <v>0</v>
      </c>
      <c r="L27" s="45">
        <f t="shared" si="2"/>
        <v>10682935.77</v>
      </c>
      <c r="M27" s="45">
        <f t="shared" si="3"/>
        <v>71.79438454160281</v>
      </c>
      <c r="N27" s="45">
        <f t="shared" si="4"/>
        <v>4196968.6100000013</v>
      </c>
      <c r="O27" s="45">
        <f t="shared" si="5"/>
        <v>28.205615458397194</v>
      </c>
      <c r="P27" s="46">
        <v>0</v>
      </c>
    </row>
    <row r="28" spans="1:16" x14ac:dyDescent="0.3">
      <c r="A28" s="4">
        <v>22</v>
      </c>
      <c r="B28" s="29" t="s">
        <v>40</v>
      </c>
      <c r="C28" s="45">
        <v>11400558</v>
      </c>
      <c r="D28" s="45">
        <v>0</v>
      </c>
      <c r="E28" s="45">
        <v>11400558</v>
      </c>
      <c r="F28" s="45">
        <v>9343461.7599999998</v>
      </c>
      <c r="G28" s="45">
        <v>0</v>
      </c>
      <c r="H28" s="45">
        <v>9343461.7599999998</v>
      </c>
      <c r="I28" s="45">
        <f t="shared" si="0"/>
        <v>81.956179337888543</v>
      </c>
      <c r="J28" s="45">
        <f t="shared" si="1"/>
        <v>2057096.2400000002</v>
      </c>
      <c r="K28" s="45">
        <v>0</v>
      </c>
      <c r="L28" s="45">
        <f t="shared" si="2"/>
        <v>9343461.7599999998</v>
      </c>
      <c r="M28" s="45">
        <f t="shared" si="3"/>
        <v>81.956179337888543</v>
      </c>
      <c r="N28" s="45">
        <f t="shared" si="4"/>
        <v>2057096.2400000002</v>
      </c>
      <c r="O28" s="45">
        <f t="shared" si="5"/>
        <v>18.043820662111454</v>
      </c>
      <c r="P28" s="46">
        <v>0</v>
      </c>
    </row>
    <row r="29" spans="1:16" x14ac:dyDescent="0.3">
      <c r="A29" s="4">
        <v>23</v>
      </c>
      <c r="B29" s="29" t="s">
        <v>42</v>
      </c>
      <c r="C29" s="45">
        <v>12040674</v>
      </c>
      <c r="D29" s="45">
        <v>-2772255.33</v>
      </c>
      <c r="E29" s="45">
        <v>9268418.6699999999</v>
      </c>
      <c r="F29" s="45">
        <v>9268418.6699999999</v>
      </c>
      <c r="G29" s="45">
        <v>0</v>
      </c>
      <c r="H29" s="45">
        <v>9268418.6699999999</v>
      </c>
      <c r="I29" s="45">
        <f t="shared" si="0"/>
        <v>100</v>
      </c>
      <c r="J29" s="45">
        <f t="shared" si="1"/>
        <v>0</v>
      </c>
      <c r="K29" s="45">
        <v>0</v>
      </c>
      <c r="L29" s="45">
        <f t="shared" si="2"/>
        <v>9268418.6699999999</v>
      </c>
      <c r="M29" s="45">
        <f t="shared" si="3"/>
        <v>100</v>
      </c>
      <c r="N29" s="45">
        <f t="shared" si="4"/>
        <v>0</v>
      </c>
      <c r="O29" s="45">
        <f t="shared" si="5"/>
        <v>0</v>
      </c>
      <c r="P29" s="46">
        <v>0</v>
      </c>
    </row>
    <row r="30" spans="1:16" x14ac:dyDescent="0.3">
      <c r="A30" s="4">
        <v>24</v>
      </c>
      <c r="B30" s="29" t="s">
        <v>60</v>
      </c>
      <c r="C30" s="45">
        <v>10440000</v>
      </c>
      <c r="D30" s="45">
        <v>0</v>
      </c>
      <c r="E30" s="45">
        <v>10440000</v>
      </c>
      <c r="F30" s="45">
        <v>8900000.0099999998</v>
      </c>
      <c r="G30" s="45">
        <v>0</v>
      </c>
      <c r="H30" s="45">
        <v>8900000.0099999998</v>
      </c>
      <c r="I30" s="45">
        <f t="shared" si="0"/>
        <v>85.249042241379314</v>
      </c>
      <c r="J30" s="45">
        <f t="shared" si="1"/>
        <v>1539999.9900000002</v>
      </c>
      <c r="K30" s="45">
        <v>0</v>
      </c>
      <c r="L30" s="45">
        <f t="shared" si="2"/>
        <v>8900000.0099999998</v>
      </c>
      <c r="M30" s="45">
        <f t="shared" si="3"/>
        <v>85.249042241379314</v>
      </c>
      <c r="N30" s="45">
        <f t="shared" si="4"/>
        <v>1539999.9900000002</v>
      </c>
      <c r="O30" s="45">
        <f t="shared" si="5"/>
        <v>14.750957758620691</v>
      </c>
      <c r="P30" s="46">
        <v>10440000</v>
      </c>
    </row>
    <row r="31" spans="1:16" x14ac:dyDescent="0.3">
      <c r="A31" s="4">
        <v>25</v>
      </c>
      <c r="B31" s="29" t="s">
        <v>62</v>
      </c>
      <c r="C31" s="45">
        <v>13727540</v>
      </c>
      <c r="D31" s="45">
        <v>0</v>
      </c>
      <c r="E31" s="45">
        <v>13727540</v>
      </c>
      <c r="F31" s="45">
        <v>8778564.6799999997</v>
      </c>
      <c r="G31" s="45">
        <v>0</v>
      </c>
      <c r="H31" s="45">
        <v>8778564.6799999997</v>
      </c>
      <c r="I31" s="45">
        <f t="shared" si="0"/>
        <v>63.948563835909425</v>
      </c>
      <c r="J31" s="45">
        <f t="shared" si="1"/>
        <v>4948975.32</v>
      </c>
      <c r="K31" s="45">
        <v>0</v>
      </c>
      <c r="L31" s="45">
        <f t="shared" si="2"/>
        <v>8778564.6799999997</v>
      </c>
      <c r="M31" s="45">
        <f t="shared" si="3"/>
        <v>63.948563835909425</v>
      </c>
      <c r="N31" s="45">
        <f t="shared" si="4"/>
        <v>4948975.32</v>
      </c>
      <c r="O31" s="45">
        <f t="shared" si="5"/>
        <v>36.051436164090582</v>
      </c>
      <c r="P31" s="46">
        <v>0</v>
      </c>
    </row>
    <row r="32" spans="1:16" x14ac:dyDescent="0.3">
      <c r="A32" s="4">
        <v>26</v>
      </c>
      <c r="B32" s="29" t="s">
        <v>51</v>
      </c>
      <c r="C32" s="45">
        <v>11238133</v>
      </c>
      <c r="D32" s="45">
        <v>-4158697</v>
      </c>
      <c r="E32" s="45">
        <v>7079436</v>
      </c>
      <c r="F32" s="45">
        <v>7063179.3899999997</v>
      </c>
      <c r="G32" s="45">
        <v>0</v>
      </c>
      <c r="H32" s="45">
        <v>7063179.3899999997</v>
      </c>
      <c r="I32" s="45">
        <f t="shared" si="0"/>
        <v>99.770368571733684</v>
      </c>
      <c r="J32" s="45">
        <f t="shared" si="1"/>
        <v>16256.610000000335</v>
      </c>
      <c r="K32" s="45">
        <v>0</v>
      </c>
      <c r="L32" s="45">
        <f t="shared" si="2"/>
        <v>7063179.3899999997</v>
      </c>
      <c r="M32" s="45">
        <f t="shared" si="3"/>
        <v>99.770368571733684</v>
      </c>
      <c r="N32" s="45">
        <f t="shared" si="4"/>
        <v>16256.610000000335</v>
      </c>
      <c r="O32" s="45">
        <f t="shared" si="5"/>
        <v>0.22963142826632424</v>
      </c>
      <c r="P32" s="46">
        <v>7079436</v>
      </c>
    </row>
    <row r="33" spans="1:16" x14ac:dyDescent="0.3">
      <c r="A33" s="4">
        <v>27</v>
      </c>
      <c r="B33" s="29" t="s">
        <v>44</v>
      </c>
      <c r="C33" s="45">
        <v>7000000</v>
      </c>
      <c r="D33" s="45">
        <v>0</v>
      </c>
      <c r="E33" s="45">
        <v>7000000</v>
      </c>
      <c r="F33" s="45">
        <v>6999999.9900000002</v>
      </c>
      <c r="G33" s="45">
        <v>0</v>
      </c>
      <c r="H33" s="45">
        <v>6999999.9900000002</v>
      </c>
      <c r="I33" s="45">
        <f t="shared" si="0"/>
        <v>99.999999857142868</v>
      </c>
      <c r="J33" s="45">
        <f t="shared" si="1"/>
        <v>9.9999997764825821E-3</v>
      </c>
      <c r="K33" s="45">
        <v>0</v>
      </c>
      <c r="L33" s="45">
        <f t="shared" si="2"/>
        <v>6999999.9900000002</v>
      </c>
      <c r="M33" s="45">
        <f t="shared" si="3"/>
        <v>99.999999857142868</v>
      </c>
      <c r="N33" s="45">
        <f t="shared" si="4"/>
        <v>9.9999997764825821E-3</v>
      </c>
      <c r="O33" s="45">
        <f t="shared" si="5"/>
        <v>1.428571396640369E-7</v>
      </c>
      <c r="P33" s="46">
        <v>0</v>
      </c>
    </row>
    <row r="34" spans="1:16" x14ac:dyDescent="0.3">
      <c r="A34" s="4">
        <v>28</v>
      </c>
      <c r="B34" s="29" t="s">
        <v>20</v>
      </c>
      <c r="C34" s="45">
        <v>6834957</v>
      </c>
      <c r="D34" s="45">
        <v>-15573.36</v>
      </c>
      <c r="E34" s="45">
        <v>6819383.6399999997</v>
      </c>
      <c r="F34" s="45">
        <v>6815073.29</v>
      </c>
      <c r="G34" s="45">
        <v>0</v>
      </c>
      <c r="H34" s="45">
        <v>6815073.29</v>
      </c>
      <c r="I34" s="45">
        <f t="shared" si="0"/>
        <v>99.936792674711583</v>
      </c>
      <c r="J34" s="45">
        <f t="shared" si="1"/>
        <v>4310.3499999996275</v>
      </c>
      <c r="K34" s="45">
        <v>0</v>
      </c>
      <c r="L34" s="45">
        <f t="shared" si="2"/>
        <v>6815073.29</v>
      </c>
      <c r="M34" s="45">
        <f t="shared" si="3"/>
        <v>99.936792674711583</v>
      </c>
      <c r="N34" s="45">
        <f t="shared" si="4"/>
        <v>4310.3499999996275</v>
      </c>
      <c r="O34" s="45">
        <f t="shared" si="5"/>
        <v>6.3207325288413135E-2</v>
      </c>
      <c r="P34" s="46">
        <v>0</v>
      </c>
    </row>
    <row r="35" spans="1:16" x14ac:dyDescent="0.3">
      <c r="A35" s="4">
        <v>29</v>
      </c>
      <c r="B35" s="29" t="s">
        <v>125</v>
      </c>
      <c r="C35" s="45">
        <v>11832000</v>
      </c>
      <c r="D35" s="45">
        <v>0</v>
      </c>
      <c r="E35" s="45">
        <v>11832000</v>
      </c>
      <c r="F35" s="45">
        <v>6615135.6299999999</v>
      </c>
      <c r="G35" s="45">
        <v>0</v>
      </c>
      <c r="H35" s="45">
        <v>6615135.6299999999</v>
      </c>
      <c r="I35" s="45">
        <f t="shared" si="0"/>
        <v>55.90885420892495</v>
      </c>
      <c r="J35" s="45">
        <f t="shared" si="1"/>
        <v>5216864.37</v>
      </c>
      <c r="K35" s="45">
        <v>0</v>
      </c>
      <c r="L35" s="45">
        <f t="shared" si="2"/>
        <v>6615135.6299999999</v>
      </c>
      <c r="M35" s="45">
        <f t="shared" si="3"/>
        <v>55.90885420892495</v>
      </c>
      <c r="N35" s="45">
        <f t="shared" si="4"/>
        <v>5216864.37</v>
      </c>
      <c r="O35" s="45">
        <f t="shared" si="5"/>
        <v>44.091145791075057</v>
      </c>
      <c r="P35" s="46">
        <v>0</v>
      </c>
    </row>
    <row r="36" spans="1:16" x14ac:dyDescent="0.3">
      <c r="A36" s="4">
        <v>30</v>
      </c>
      <c r="B36" s="29" t="s">
        <v>50</v>
      </c>
      <c r="C36" s="45">
        <v>6627146</v>
      </c>
      <c r="D36" s="45">
        <v>0</v>
      </c>
      <c r="E36" s="45">
        <v>6627146</v>
      </c>
      <c r="F36" s="45">
        <v>6552145.2599999998</v>
      </c>
      <c r="G36" s="45">
        <v>0</v>
      </c>
      <c r="H36" s="45">
        <v>6552145.2599999998</v>
      </c>
      <c r="I36" s="45">
        <f t="shared" si="0"/>
        <v>98.868279950373804</v>
      </c>
      <c r="J36" s="45">
        <f t="shared" si="1"/>
        <v>75000.740000000224</v>
      </c>
      <c r="K36" s="45">
        <v>0</v>
      </c>
      <c r="L36" s="45">
        <f t="shared" si="2"/>
        <v>6552145.2599999998</v>
      </c>
      <c r="M36" s="45">
        <f t="shared" si="3"/>
        <v>98.868279950373804</v>
      </c>
      <c r="N36" s="45">
        <f t="shared" si="4"/>
        <v>75000.740000000224</v>
      </c>
      <c r="O36" s="45">
        <f t="shared" si="5"/>
        <v>1.1317200496261923</v>
      </c>
      <c r="P36" s="46">
        <v>0</v>
      </c>
    </row>
    <row r="37" spans="1:16" x14ac:dyDescent="0.3">
      <c r="A37" s="4">
        <v>31</v>
      </c>
      <c r="B37" s="29" t="s">
        <v>137</v>
      </c>
      <c r="C37" s="45">
        <v>6500000</v>
      </c>
      <c r="D37" s="45">
        <v>0</v>
      </c>
      <c r="E37" s="45">
        <v>6500000</v>
      </c>
      <c r="F37" s="45">
        <v>6499987.4400000004</v>
      </c>
      <c r="G37" s="45">
        <v>0</v>
      </c>
      <c r="H37" s="45">
        <v>6499987.4400000004</v>
      </c>
      <c r="I37" s="45">
        <f t="shared" si="0"/>
        <v>99.999806769230773</v>
      </c>
      <c r="J37" s="45">
        <f t="shared" si="1"/>
        <v>12.559999999590218</v>
      </c>
      <c r="K37" s="45">
        <v>0</v>
      </c>
      <c r="L37" s="45">
        <f t="shared" si="2"/>
        <v>6499987.4400000004</v>
      </c>
      <c r="M37" s="45">
        <f t="shared" si="3"/>
        <v>99.999806769230773</v>
      </c>
      <c r="N37" s="45">
        <f t="shared" si="4"/>
        <v>12.559999999590218</v>
      </c>
      <c r="O37" s="45">
        <f t="shared" si="5"/>
        <v>1.9323076922446491E-4</v>
      </c>
      <c r="P37" s="46">
        <v>6500000</v>
      </c>
    </row>
    <row r="38" spans="1:16" x14ac:dyDescent="0.3">
      <c r="A38" s="4">
        <v>32</v>
      </c>
      <c r="B38" s="29" t="s">
        <v>17</v>
      </c>
      <c r="C38" s="45">
        <v>7333707</v>
      </c>
      <c r="D38" s="45">
        <v>-1837707</v>
      </c>
      <c r="E38" s="45">
        <v>5496000</v>
      </c>
      <c r="F38" s="45">
        <v>5496000</v>
      </c>
      <c r="G38" s="45">
        <v>0</v>
      </c>
      <c r="H38" s="45">
        <v>5496000</v>
      </c>
      <c r="I38" s="45">
        <f t="shared" si="0"/>
        <v>100</v>
      </c>
      <c r="J38" s="45">
        <f t="shared" si="1"/>
        <v>0</v>
      </c>
      <c r="K38" s="45">
        <v>0</v>
      </c>
      <c r="L38" s="45">
        <f t="shared" si="2"/>
        <v>5496000</v>
      </c>
      <c r="M38" s="45">
        <f t="shared" si="3"/>
        <v>100</v>
      </c>
      <c r="N38" s="45">
        <f t="shared" si="4"/>
        <v>0</v>
      </c>
      <c r="O38" s="45">
        <f t="shared" si="5"/>
        <v>0</v>
      </c>
      <c r="P38" s="46">
        <v>0</v>
      </c>
    </row>
    <row r="39" spans="1:16" x14ac:dyDescent="0.3">
      <c r="A39" s="4">
        <v>33</v>
      </c>
      <c r="B39" s="29" t="s">
        <v>67</v>
      </c>
      <c r="C39" s="45">
        <v>5300000</v>
      </c>
      <c r="D39" s="45">
        <v>0</v>
      </c>
      <c r="E39" s="45">
        <v>5300000</v>
      </c>
      <c r="F39" s="45">
        <v>5299999.9400000004</v>
      </c>
      <c r="G39" s="45">
        <v>0</v>
      </c>
      <c r="H39" s="45">
        <v>5299999.9400000004</v>
      </c>
      <c r="I39" s="45">
        <f t="shared" ref="I39:I70" si="6">IFERROR(H39/E39*100,0)</f>
        <v>99.999998867924532</v>
      </c>
      <c r="J39" s="45">
        <f t="shared" ref="J39:J70" si="7">E39-H39</f>
        <v>5.9999999590218067E-2</v>
      </c>
      <c r="K39" s="45">
        <v>0</v>
      </c>
      <c r="L39" s="45">
        <f t="shared" ref="L39:L70" si="8">H39+K39</f>
        <v>5299999.9400000004</v>
      </c>
      <c r="M39" s="45">
        <f t="shared" ref="M39:M70" si="9">IFERROR(L39/E39*100,0)</f>
        <v>99.999998867924532</v>
      </c>
      <c r="N39" s="45">
        <f t="shared" ref="N39:N70" si="10">E39-L39</f>
        <v>5.9999999590218067E-2</v>
      </c>
      <c r="O39" s="45">
        <f t="shared" ref="O39:O70" si="11">IFERROR(N39/E39*100,0)</f>
        <v>1.1320754639663786E-6</v>
      </c>
      <c r="P39" s="46">
        <v>4940000</v>
      </c>
    </row>
    <row r="40" spans="1:16" x14ac:dyDescent="0.3">
      <c r="A40" s="4">
        <v>34</v>
      </c>
      <c r="B40" s="29" t="s">
        <v>53</v>
      </c>
      <c r="C40" s="45">
        <v>5220000</v>
      </c>
      <c r="D40" s="45">
        <v>0</v>
      </c>
      <c r="E40" s="45">
        <v>5220000</v>
      </c>
      <c r="F40" s="45">
        <v>5219230.01</v>
      </c>
      <c r="G40" s="45">
        <v>0</v>
      </c>
      <c r="H40" s="45">
        <v>5219230.01</v>
      </c>
      <c r="I40" s="45">
        <f t="shared" si="6"/>
        <v>99.985249233716473</v>
      </c>
      <c r="J40" s="45">
        <f t="shared" si="7"/>
        <v>769.99000000022352</v>
      </c>
      <c r="K40" s="45">
        <v>0</v>
      </c>
      <c r="L40" s="45">
        <f t="shared" si="8"/>
        <v>5219230.01</v>
      </c>
      <c r="M40" s="45">
        <f t="shared" si="9"/>
        <v>99.985249233716473</v>
      </c>
      <c r="N40" s="45">
        <f t="shared" si="10"/>
        <v>769.99000000022352</v>
      </c>
      <c r="O40" s="45">
        <f t="shared" si="11"/>
        <v>1.4750766283529186E-2</v>
      </c>
      <c r="P40" s="46">
        <v>5220000</v>
      </c>
    </row>
    <row r="41" spans="1:16" x14ac:dyDescent="0.3">
      <c r="A41" s="4">
        <v>35</v>
      </c>
      <c r="B41" s="29" t="s">
        <v>104</v>
      </c>
      <c r="C41" s="45">
        <v>5000000</v>
      </c>
      <c r="D41" s="45">
        <v>0</v>
      </c>
      <c r="E41" s="45">
        <v>5000000</v>
      </c>
      <c r="F41" s="45">
        <v>5000000.01</v>
      </c>
      <c r="G41" s="45">
        <v>0</v>
      </c>
      <c r="H41" s="45">
        <v>5000000.01</v>
      </c>
      <c r="I41" s="45">
        <f t="shared" si="6"/>
        <v>100.00000019999999</v>
      </c>
      <c r="J41" s="45">
        <f t="shared" si="7"/>
        <v>-9.9999997764825821E-3</v>
      </c>
      <c r="K41" s="45">
        <v>0</v>
      </c>
      <c r="L41" s="45">
        <f t="shared" si="8"/>
        <v>5000000.01</v>
      </c>
      <c r="M41" s="45">
        <f t="shared" si="9"/>
        <v>100.00000019999999</v>
      </c>
      <c r="N41" s="45">
        <f t="shared" si="10"/>
        <v>-9.9999997764825821E-3</v>
      </c>
      <c r="O41" s="45">
        <f t="shared" si="11"/>
        <v>-1.9999999552965166E-7</v>
      </c>
      <c r="P41" s="46">
        <v>0</v>
      </c>
    </row>
    <row r="42" spans="1:16" x14ac:dyDescent="0.3">
      <c r="A42" s="4">
        <v>36</v>
      </c>
      <c r="B42" s="29" t="s">
        <v>45</v>
      </c>
      <c r="C42" s="45">
        <v>4920975</v>
      </c>
      <c r="D42" s="45">
        <v>0</v>
      </c>
      <c r="E42" s="45">
        <v>4920975</v>
      </c>
      <c r="F42" s="45">
        <v>4917630.41</v>
      </c>
      <c r="G42" s="45">
        <v>0</v>
      </c>
      <c r="H42" s="45">
        <v>4917630.41</v>
      </c>
      <c r="I42" s="45">
        <f t="shared" si="6"/>
        <v>99.932033997327778</v>
      </c>
      <c r="J42" s="45">
        <f t="shared" si="7"/>
        <v>3344.589999999851</v>
      </c>
      <c r="K42" s="45">
        <v>0</v>
      </c>
      <c r="L42" s="45">
        <f t="shared" si="8"/>
        <v>4917630.41</v>
      </c>
      <c r="M42" s="45">
        <f t="shared" si="9"/>
        <v>99.932033997327778</v>
      </c>
      <c r="N42" s="45">
        <f t="shared" si="10"/>
        <v>3344.589999999851</v>
      </c>
      <c r="O42" s="45">
        <f t="shared" si="11"/>
        <v>6.7966002672231643E-2</v>
      </c>
      <c r="P42" s="46">
        <v>4920975</v>
      </c>
    </row>
    <row r="43" spans="1:16" x14ac:dyDescent="0.3">
      <c r="A43" s="4">
        <v>37</v>
      </c>
      <c r="B43" s="29" t="s">
        <v>97</v>
      </c>
      <c r="C43" s="45">
        <v>4749222</v>
      </c>
      <c r="D43" s="45">
        <v>0</v>
      </c>
      <c r="E43" s="45">
        <v>4749222</v>
      </c>
      <c r="F43" s="45">
        <v>4726406.0199999996</v>
      </c>
      <c r="G43" s="45">
        <v>0</v>
      </c>
      <c r="H43" s="45">
        <v>4726406.0199999996</v>
      </c>
      <c r="I43" s="45">
        <f t="shared" si="6"/>
        <v>99.519584892009675</v>
      </c>
      <c r="J43" s="45">
        <f t="shared" si="7"/>
        <v>22815.980000000447</v>
      </c>
      <c r="K43" s="45">
        <v>0</v>
      </c>
      <c r="L43" s="45">
        <f t="shared" si="8"/>
        <v>4726406.0199999996</v>
      </c>
      <c r="M43" s="45">
        <f t="shared" si="9"/>
        <v>99.519584892009675</v>
      </c>
      <c r="N43" s="45">
        <f t="shared" si="10"/>
        <v>22815.980000000447</v>
      </c>
      <c r="O43" s="45">
        <f t="shared" si="11"/>
        <v>0.48041510799032866</v>
      </c>
      <c r="P43" s="46">
        <v>0</v>
      </c>
    </row>
    <row r="44" spans="1:16" x14ac:dyDescent="0.3">
      <c r="A44" s="4">
        <v>38</v>
      </c>
      <c r="B44" s="29" t="s">
        <v>46</v>
      </c>
      <c r="C44" s="45">
        <v>5145325</v>
      </c>
      <c r="D44" s="45">
        <v>-535261.9</v>
      </c>
      <c r="E44" s="45">
        <v>4610063.0999999996</v>
      </c>
      <c r="F44" s="45">
        <v>4610064.67</v>
      </c>
      <c r="G44" s="45">
        <v>0</v>
      </c>
      <c r="H44" s="45">
        <v>4610064.67</v>
      </c>
      <c r="I44" s="45">
        <f t="shared" si="6"/>
        <v>100.00003405593299</v>
      </c>
      <c r="J44" s="45">
        <f t="shared" si="7"/>
        <v>-1.5700000002980232</v>
      </c>
      <c r="K44" s="45">
        <v>0</v>
      </c>
      <c r="L44" s="45">
        <f t="shared" si="8"/>
        <v>4610064.67</v>
      </c>
      <c r="M44" s="45">
        <f t="shared" si="9"/>
        <v>100.00003405593299</v>
      </c>
      <c r="N44" s="45">
        <f t="shared" si="10"/>
        <v>-1.5700000002980232</v>
      </c>
      <c r="O44" s="45">
        <f t="shared" si="11"/>
        <v>-3.4055932993585776E-5</v>
      </c>
      <c r="P44" s="46">
        <v>0</v>
      </c>
    </row>
    <row r="45" spans="1:16" x14ac:dyDescent="0.3">
      <c r="A45" s="4">
        <v>39</v>
      </c>
      <c r="B45" s="29" t="s">
        <v>47</v>
      </c>
      <c r="C45" s="45">
        <v>16667594</v>
      </c>
      <c r="D45" s="45">
        <v>-12500000</v>
      </c>
      <c r="E45" s="45">
        <v>4167594</v>
      </c>
      <c r="F45" s="45">
        <v>4035964.86</v>
      </c>
      <c r="G45" s="45">
        <v>0</v>
      </c>
      <c r="H45" s="45">
        <v>4035964.86</v>
      </c>
      <c r="I45" s="45">
        <f t="shared" si="6"/>
        <v>96.841603572708863</v>
      </c>
      <c r="J45" s="45">
        <f t="shared" si="7"/>
        <v>131629.14000000013</v>
      </c>
      <c r="K45" s="45">
        <v>0</v>
      </c>
      <c r="L45" s="45">
        <f t="shared" si="8"/>
        <v>4035964.86</v>
      </c>
      <c r="M45" s="45">
        <f t="shared" si="9"/>
        <v>96.841603572708863</v>
      </c>
      <c r="N45" s="45">
        <f t="shared" si="10"/>
        <v>131629.14000000013</v>
      </c>
      <c r="O45" s="45">
        <f t="shared" si="11"/>
        <v>3.1583964272911449</v>
      </c>
      <c r="P45" s="46">
        <v>16667594</v>
      </c>
    </row>
    <row r="46" spans="1:16" x14ac:dyDescent="0.3">
      <c r="A46" s="4">
        <v>40</v>
      </c>
      <c r="B46" s="29" t="s">
        <v>48</v>
      </c>
      <c r="C46" s="45">
        <v>4200000</v>
      </c>
      <c r="D46" s="45">
        <v>0</v>
      </c>
      <c r="E46" s="45">
        <v>4200000</v>
      </c>
      <c r="F46" s="45">
        <v>4021335.71</v>
      </c>
      <c r="G46" s="45">
        <v>0</v>
      </c>
      <c r="H46" s="45">
        <v>4021335.71</v>
      </c>
      <c r="I46" s="45">
        <f t="shared" si="6"/>
        <v>95.746088333333333</v>
      </c>
      <c r="J46" s="45">
        <f t="shared" si="7"/>
        <v>178664.29000000004</v>
      </c>
      <c r="K46" s="45">
        <v>0</v>
      </c>
      <c r="L46" s="45">
        <f t="shared" si="8"/>
        <v>4021335.71</v>
      </c>
      <c r="M46" s="45">
        <f t="shared" si="9"/>
        <v>95.746088333333333</v>
      </c>
      <c r="N46" s="45">
        <f t="shared" si="10"/>
        <v>178664.29000000004</v>
      </c>
      <c r="O46" s="45">
        <f t="shared" si="11"/>
        <v>4.2539116666666672</v>
      </c>
      <c r="P46" s="46">
        <v>0</v>
      </c>
    </row>
    <row r="47" spans="1:16" x14ac:dyDescent="0.3">
      <c r="A47" s="4">
        <v>41</v>
      </c>
      <c r="B47" s="29" t="s">
        <v>92</v>
      </c>
      <c r="C47" s="45">
        <v>4500800</v>
      </c>
      <c r="D47" s="45">
        <v>0</v>
      </c>
      <c r="E47" s="45">
        <v>4500800</v>
      </c>
      <c r="F47" s="45">
        <v>3880000</v>
      </c>
      <c r="G47" s="45">
        <v>0</v>
      </c>
      <c r="H47" s="45">
        <v>3880000</v>
      </c>
      <c r="I47" s="45">
        <f t="shared" si="6"/>
        <v>86.206896551724128</v>
      </c>
      <c r="J47" s="45">
        <f t="shared" si="7"/>
        <v>620800</v>
      </c>
      <c r="K47" s="45">
        <v>0</v>
      </c>
      <c r="L47" s="45">
        <f t="shared" si="8"/>
        <v>3880000</v>
      </c>
      <c r="M47" s="45">
        <f t="shared" si="9"/>
        <v>86.206896551724128</v>
      </c>
      <c r="N47" s="45">
        <f t="shared" si="10"/>
        <v>620800</v>
      </c>
      <c r="O47" s="45">
        <f t="shared" si="11"/>
        <v>13.793103448275861</v>
      </c>
      <c r="P47" s="46">
        <v>4500800</v>
      </c>
    </row>
    <row r="48" spans="1:16" x14ac:dyDescent="0.3">
      <c r="A48" s="4">
        <v>42</v>
      </c>
      <c r="B48" s="29" t="s">
        <v>49</v>
      </c>
      <c r="C48" s="45">
        <v>3753868</v>
      </c>
      <c r="D48" s="45">
        <v>-15812.09</v>
      </c>
      <c r="E48" s="45">
        <v>3738055.91</v>
      </c>
      <c r="F48" s="45">
        <v>3738055.91</v>
      </c>
      <c r="G48" s="45">
        <v>0</v>
      </c>
      <c r="H48" s="45">
        <v>3738055.91</v>
      </c>
      <c r="I48" s="45">
        <f t="shared" si="6"/>
        <v>100</v>
      </c>
      <c r="J48" s="45">
        <f t="shared" si="7"/>
        <v>0</v>
      </c>
      <c r="K48" s="45">
        <v>0</v>
      </c>
      <c r="L48" s="45">
        <f t="shared" si="8"/>
        <v>3738055.91</v>
      </c>
      <c r="M48" s="45">
        <f t="shared" si="9"/>
        <v>100</v>
      </c>
      <c r="N48" s="45">
        <f t="shared" si="10"/>
        <v>0</v>
      </c>
      <c r="O48" s="45">
        <f t="shared" si="11"/>
        <v>0</v>
      </c>
      <c r="P48" s="46">
        <v>3753868</v>
      </c>
    </row>
    <row r="49" spans="1:16" x14ac:dyDescent="0.3">
      <c r="A49" s="4">
        <v>43</v>
      </c>
      <c r="B49" s="29" t="s">
        <v>90</v>
      </c>
      <c r="C49" s="45">
        <v>3728347</v>
      </c>
      <c r="D49" s="45">
        <v>0</v>
      </c>
      <c r="E49" s="45">
        <v>3728347</v>
      </c>
      <c r="F49" s="45">
        <v>2762457.15</v>
      </c>
      <c r="G49" s="45">
        <v>0</v>
      </c>
      <c r="H49" s="45">
        <v>2762457.15</v>
      </c>
      <c r="I49" s="45">
        <f t="shared" si="6"/>
        <v>74.093348875520434</v>
      </c>
      <c r="J49" s="45">
        <f t="shared" si="7"/>
        <v>965889.85000000009</v>
      </c>
      <c r="K49" s="45">
        <v>965889.85</v>
      </c>
      <c r="L49" s="45">
        <f t="shared" si="8"/>
        <v>3728347</v>
      </c>
      <c r="M49" s="45">
        <f t="shared" si="9"/>
        <v>100</v>
      </c>
      <c r="N49" s="45">
        <f t="shared" si="10"/>
        <v>0</v>
      </c>
      <c r="O49" s="45">
        <f t="shared" si="11"/>
        <v>0</v>
      </c>
      <c r="P49" s="46">
        <v>3728347</v>
      </c>
    </row>
    <row r="50" spans="1:16" x14ac:dyDescent="0.3">
      <c r="A50" s="4">
        <v>44</v>
      </c>
      <c r="B50" s="29" t="s">
        <v>73</v>
      </c>
      <c r="C50" s="45">
        <v>6292909</v>
      </c>
      <c r="D50" s="45">
        <v>0</v>
      </c>
      <c r="E50" s="45">
        <v>6292909</v>
      </c>
      <c r="F50" s="45">
        <v>3541014.24</v>
      </c>
      <c r="G50" s="45">
        <v>0</v>
      </c>
      <c r="H50" s="45">
        <v>3541014.24</v>
      </c>
      <c r="I50" s="45">
        <f t="shared" si="6"/>
        <v>56.269910148073023</v>
      </c>
      <c r="J50" s="45">
        <f t="shared" si="7"/>
        <v>2751894.76</v>
      </c>
      <c r="K50" s="45">
        <v>0</v>
      </c>
      <c r="L50" s="45">
        <f t="shared" si="8"/>
        <v>3541014.24</v>
      </c>
      <c r="M50" s="45">
        <f t="shared" si="9"/>
        <v>56.269910148073023</v>
      </c>
      <c r="N50" s="45">
        <f t="shared" si="10"/>
        <v>2751894.76</v>
      </c>
      <c r="O50" s="45">
        <f t="shared" si="11"/>
        <v>43.730089851926984</v>
      </c>
      <c r="P50" s="46">
        <v>6292909</v>
      </c>
    </row>
    <row r="51" spans="1:16" x14ac:dyDescent="0.3">
      <c r="A51" s="4">
        <v>45</v>
      </c>
      <c r="B51" s="29" t="s">
        <v>52</v>
      </c>
      <c r="C51" s="45">
        <v>3500000</v>
      </c>
      <c r="D51" s="45">
        <v>0</v>
      </c>
      <c r="E51" s="45">
        <v>3500000</v>
      </c>
      <c r="F51" s="45">
        <v>3465543.99</v>
      </c>
      <c r="G51" s="45">
        <v>0</v>
      </c>
      <c r="H51" s="45">
        <v>3465543.99</v>
      </c>
      <c r="I51" s="45">
        <f t="shared" si="6"/>
        <v>99.015542571428583</v>
      </c>
      <c r="J51" s="45">
        <f t="shared" si="7"/>
        <v>34456.009999999776</v>
      </c>
      <c r="K51" s="45">
        <v>0</v>
      </c>
      <c r="L51" s="45">
        <f t="shared" si="8"/>
        <v>3465543.99</v>
      </c>
      <c r="M51" s="45">
        <f t="shared" si="9"/>
        <v>99.015542571428583</v>
      </c>
      <c r="N51" s="45">
        <f t="shared" si="10"/>
        <v>34456.009999999776</v>
      </c>
      <c r="O51" s="45">
        <f t="shared" si="11"/>
        <v>0.98445742857142216</v>
      </c>
      <c r="P51" s="46">
        <v>3500000</v>
      </c>
    </row>
    <row r="52" spans="1:16" x14ac:dyDescent="0.3">
      <c r="A52" s="4">
        <v>46</v>
      </c>
      <c r="B52" s="29" t="s">
        <v>78</v>
      </c>
      <c r="C52" s="45">
        <v>3469871</v>
      </c>
      <c r="D52" s="45">
        <v>0</v>
      </c>
      <c r="E52" s="45">
        <v>3469871</v>
      </c>
      <c r="F52" s="45">
        <v>3454868.55</v>
      </c>
      <c r="G52" s="45">
        <v>0</v>
      </c>
      <c r="H52" s="45">
        <v>3454868.55</v>
      </c>
      <c r="I52" s="45">
        <f t="shared" si="6"/>
        <v>99.567636664302512</v>
      </c>
      <c r="J52" s="45">
        <f t="shared" si="7"/>
        <v>15002.450000000186</v>
      </c>
      <c r="K52" s="45">
        <v>0</v>
      </c>
      <c r="L52" s="45">
        <f t="shared" si="8"/>
        <v>3454868.55</v>
      </c>
      <c r="M52" s="45">
        <f t="shared" si="9"/>
        <v>99.567636664302512</v>
      </c>
      <c r="N52" s="45">
        <f t="shared" si="10"/>
        <v>15002.450000000186</v>
      </c>
      <c r="O52" s="45">
        <f t="shared" si="11"/>
        <v>0.43236333569749957</v>
      </c>
      <c r="P52" s="46">
        <v>0</v>
      </c>
    </row>
    <row r="53" spans="1:16" x14ac:dyDescent="0.3">
      <c r="A53" s="4">
        <v>47</v>
      </c>
      <c r="B53" s="29" t="s">
        <v>131</v>
      </c>
      <c r="C53" s="45">
        <v>3459645</v>
      </c>
      <c r="D53" s="45">
        <v>-8942.33</v>
      </c>
      <c r="E53" s="45">
        <v>3450702.67</v>
      </c>
      <c r="F53" s="45">
        <v>3450702.67</v>
      </c>
      <c r="G53" s="45">
        <v>0</v>
      </c>
      <c r="H53" s="45">
        <v>3450702.67</v>
      </c>
      <c r="I53" s="45">
        <f t="shared" si="6"/>
        <v>100</v>
      </c>
      <c r="J53" s="45">
        <f t="shared" si="7"/>
        <v>0</v>
      </c>
      <c r="K53" s="45">
        <v>0</v>
      </c>
      <c r="L53" s="45">
        <f t="shared" si="8"/>
        <v>3450702.67</v>
      </c>
      <c r="M53" s="45">
        <f t="shared" si="9"/>
        <v>100</v>
      </c>
      <c r="N53" s="45">
        <f t="shared" si="10"/>
        <v>0</v>
      </c>
      <c r="O53" s="45">
        <f t="shared" si="11"/>
        <v>0</v>
      </c>
      <c r="P53" s="46">
        <v>0</v>
      </c>
    </row>
    <row r="54" spans="1:16" x14ac:dyDescent="0.3">
      <c r="A54" s="4">
        <v>48</v>
      </c>
      <c r="B54" s="29" t="s">
        <v>133</v>
      </c>
      <c r="C54" s="45">
        <v>12532458</v>
      </c>
      <c r="D54" s="45">
        <v>-9532458</v>
      </c>
      <c r="E54" s="45">
        <v>3000000</v>
      </c>
      <c r="F54" s="45">
        <v>3000000</v>
      </c>
      <c r="G54" s="45">
        <v>0</v>
      </c>
      <c r="H54" s="45">
        <v>3000000</v>
      </c>
      <c r="I54" s="45">
        <f t="shared" si="6"/>
        <v>100</v>
      </c>
      <c r="J54" s="45">
        <f t="shared" si="7"/>
        <v>0</v>
      </c>
      <c r="K54" s="45">
        <v>0</v>
      </c>
      <c r="L54" s="45">
        <f t="shared" si="8"/>
        <v>3000000</v>
      </c>
      <c r="M54" s="45">
        <f t="shared" si="9"/>
        <v>100</v>
      </c>
      <c r="N54" s="45">
        <f t="shared" si="10"/>
        <v>0</v>
      </c>
      <c r="O54" s="45">
        <f t="shared" si="11"/>
        <v>0</v>
      </c>
      <c r="P54" s="46">
        <v>0</v>
      </c>
    </row>
    <row r="55" spans="1:16" x14ac:dyDescent="0.3">
      <c r="A55" s="4">
        <v>49</v>
      </c>
      <c r="B55" s="29" t="s">
        <v>102</v>
      </c>
      <c r="C55" s="45">
        <v>2700000</v>
      </c>
      <c r="D55" s="45">
        <v>0</v>
      </c>
      <c r="E55" s="45">
        <v>2700000</v>
      </c>
      <c r="F55" s="45">
        <v>2700000</v>
      </c>
      <c r="G55" s="45">
        <v>0</v>
      </c>
      <c r="H55" s="45">
        <v>2700000</v>
      </c>
      <c r="I55" s="45">
        <f t="shared" si="6"/>
        <v>100</v>
      </c>
      <c r="J55" s="45">
        <f t="shared" si="7"/>
        <v>0</v>
      </c>
      <c r="K55" s="45">
        <v>0</v>
      </c>
      <c r="L55" s="45">
        <f t="shared" si="8"/>
        <v>2700000</v>
      </c>
      <c r="M55" s="45">
        <f t="shared" si="9"/>
        <v>100</v>
      </c>
      <c r="N55" s="45">
        <f t="shared" si="10"/>
        <v>0</v>
      </c>
      <c r="O55" s="45">
        <f t="shared" si="11"/>
        <v>0</v>
      </c>
      <c r="P55" s="46">
        <v>5400000</v>
      </c>
    </row>
    <row r="56" spans="1:16" x14ac:dyDescent="0.3">
      <c r="A56" s="4">
        <v>50</v>
      </c>
      <c r="B56" s="29" t="s">
        <v>54</v>
      </c>
      <c r="C56" s="45">
        <v>11207813</v>
      </c>
      <c r="D56" s="45">
        <v>-8882431.9199999999</v>
      </c>
      <c r="E56" s="45">
        <v>2325381.08</v>
      </c>
      <c r="F56" s="45">
        <v>0</v>
      </c>
      <c r="G56" s="45">
        <v>0</v>
      </c>
      <c r="H56" s="45">
        <v>0</v>
      </c>
      <c r="I56" s="45">
        <f t="shared" si="6"/>
        <v>0</v>
      </c>
      <c r="J56" s="45">
        <f t="shared" si="7"/>
        <v>2325381.08</v>
      </c>
      <c r="K56" s="45">
        <v>2325381.08</v>
      </c>
      <c r="L56" s="45">
        <f t="shared" si="8"/>
        <v>2325381.08</v>
      </c>
      <c r="M56" s="45">
        <f t="shared" si="9"/>
        <v>100</v>
      </c>
      <c r="N56" s="45">
        <f t="shared" si="10"/>
        <v>0</v>
      </c>
      <c r="O56" s="45">
        <f t="shared" si="11"/>
        <v>0</v>
      </c>
      <c r="P56" s="46">
        <v>0</v>
      </c>
    </row>
    <row r="57" spans="1:16" x14ac:dyDescent="0.3">
      <c r="A57" s="4">
        <v>51</v>
      </c>
      <c r="B57" s="29" t="s">
        <v>64</v>
      </c>
      <c r="C57" s="45">
        <v>2119180</v>
      </c>
      <c r="D57" s="45">
        <v>-0.01</v>
      </c>
      <c r="E57" s="45">
        <v>2119179.9900000002</v>
      </c>
      <c r="F57" s="45">
        <v>2119179.9900000002</v>
      </c>
      <c r="G57" s="45">
        <v>0</v>
      </c>
      <c r="H57" s="45">
        <v>2119179.9900000002</v>
      </c>
      <c r="I57" s="45">
        <f t="shared" si="6"/>
        <v>100</v>
      </c>
      <c r="J57" s="45">
        <f t="shared" si="7"/>
        <v>0</v>
      </c>
      <c r="K57" s="45">
        <v>0</v>
      </c>
      <c r="L57" s="45">
        <f t="shared" si="8"/>
        <v>2119179.9900000002</v>
      </c>
      <c r="M57" s="45">
        <f t="shared" si="9"/>
        <v>100</v>
      </c>
      <c r="N57" s="45">
        <f t="shared" si="10"/>
        <v>0</v>
      </c>
      <c r="O57" s="45">
        <f t="shared" si="11"/>
        <v>0</v>
      </c>
      <c r="P57" s="46">
        <v>2119179.9900000002</v>
      </c>
    </row>
    <row r="58" spans="1:16" x14ac:dyDescent="0.3">
      <c r="A58" s="4">
        <v>52</v>
      </c>
      <c r="B58" s="29" t="s">
        <v>55</v>
      </c>
      <c r="C58" s="45">
        <v>2100000</v>
      </c>
      <c r="D58" s="45">
        <v>0</v>
      </c>
      <c r="E58" s="45">
        <v>2100000</v>
      </c>
      <c r="F58" s="45">
        <v>2099999.98</v>
      </c>
      <c r="G58" s="45">
        <v>0</v>
      </c>
      <c r="H58" s="45">
        <v>2099999.98</v>
      </c>
      <c r="I58" s="45">
        <f t="shared" si="6"/>
        <v>99.999999047619042</v>
      </c>
      <c r="J58" s="45">
        <f t="shared" si="7"/>
        <v>2.0000000018626451E-2</v>
      </c>
      <c r="K58" s="45">
        <v>0</v>
      </c>
      <c r="L58" s="45">
        <f t="shared" si="8"/>
        <v>2099999.98</v>
      </c>
      <c r="M58" s="45">
        <f t="shared" si="9"/>
        <v>99.999999047619042</v>
      </c>
      <c r="N58" s="45">
        <f t="shared" si="10"/>
        <v>2.0000000018626451E-2</v>
      </c>
      <c r="O58" s="45">
        <f t="shared" si="11"/>
        <v>9.5238095326792629E-7</v>
      </c>
      <c r="P58" s="46">
        <v>0</v>
      </c>
    </row>
    <row r="59" spans="1:16" x14ac:dyDescent="0.3">
      <c r="A59" s="4">
        <v>53</v>
      </c>
      <c r="B59" s="29" t="s">
        <v>115</v>
      </c>
      <c r="C59" s="45">
        <v>2070000</v>
      </c>
      <c r="D59" s="45">
        <v>-26144.080000000002</v>
      </c>
      <c r="E59" s="45">
        <v>2043855.92</v>
      </c>
      <c r="F59" s="45">
        <v>2043855.92</v>
      </c>
      <c r="G59" s="45">
        <v>0</v>
      </c>
      <c r="H59" s="45">
        <v>2043855.92</v>
      </c>
      <c r="I59" s="45">
        <f t="shared" si="6"/>
        <v>100</v>
      </c>
      <c r="J59" s="45">
        <f t="shared" si="7"/>
        <v>0</v>
      </c>
      <c r="K59" s="45">
        <v>0</v>
      </c>
      <c r="L59" s="45">
        <f t="shared" si="8"/>
        <v>2043855.92</v>
      </c>
      <c r="M59" s="45">
        <f t="shared" si="9"/>
        <v>100</v>
      </c>
      <c r="N59" s="45">
        <f t="shared" si="10"/>
        <v>0</v>
      </c>
      <c r="O59" s="45">
        <f t="shared" si="11"/>
        <v>0</v>
      </c>
      <c r="P59" s="46">
        <v>0</v>
      </c>
    </row>
    <row r="60" spans="1:16" x14ac:dyDescent="0.3">
      <c r="A60" s="4">
        <v>54</v>
      </c>
      <c r="B60" s="29" t="s">
        <v>56</v>
      </c>
      <c r="C60" s="45">
        <v>3000000</v>
      </c>
      <c r="D60" s="45">
        <v>0</v>
      </c>
      <c r="E60" s="45">
        <v>3000000</v>
      </c>
      <c r="F60" s="45">
        <v>1526655</v>
      </c>
      <c r="G60" s="45">
        <v>0</v>
      </c>
      <c r="H60" s="45">
        <v>1526655</v>
      </c>
      <c r="I60" s="45">
        <f t="shared" si="6"/>
        <v>50.888500000000001</v>
      </c>
      <c r="J60" s="45">
        <f t="shared" si="7"/>
        <v>1473345</v>
      </c>
      <c r="K60" s="45">
        <v>484068</v>
      </c>
      <c r="L60" s="45">
        <f t="shared" si="8"/>
        <v>2010723</v>
      </c>
      <c r="M60" s="45">
        <f t="shared" si="9"/>
        <v>67.024100000000004</v>
      </c>
      <c r="N60" s="45">
        <f t="shared" si="10"/>
        <v>989277</v>
      </c>
      <c r="O60" s="45">
        <f t="shared" si="11"/>
        <v>32.975900000000003</v>
      </c>
      <c r="P60" s="46">
        <v>3000000</v>
      </c>
    </row>
    <row r="61" spans="1:16" x14ac:dyDescent="0.3">
      <c r="A61" s="4">
        <v>55</v>
      </c>
      <c r="B61" s="29" t="s">
        <v>108</v>
      </c>
      <c r="C61" s="45">
        <v>2000000</v>
      </c>
      <c r="D61" s="45">
        <v>0</v>
      </c>
      <c r="E61" s="45">
        <v>2000000</v>
      </c>
      <c r="F61" s="45">
        <v>2000000.02</v>
      </c>
      <c r="G61" s="45">
        <v>0</v>
      </c>
      <c r="H61" s="45">
        <v>2000000.02</v>
      </c>
      <c r="I61" s="45">
        <f t="shared" si="6"/>
        <v>100.000001</v>
      </c>
      <c r="J61" s="45">
        <f t="shared" si="7"/>
        <v>-2.0000000018626451E-2</v>
      </c>
      <c r="K61" s="45">
        <v>0</v>
      </c>
      <c r="L61" s="45">
        <f t="shared" si="8"/>
        <v>2000000.02</v>
      </c>
      <c r="M61" s="45">
        <f t="shared" si="9"/>
        <v>100.000001</v>
      </c>
      <c r="N61" s="45">
        <f t="shared" si="10"/>
        <v>-2.0000000018626451E-2</v>
      </c>
      <c r="O61" s="45">
        <f t="shared" si="11"/>
        <v>-1.0000000009313224E-6</v>
      </c>
      <c r="P61" s="46">
        <v>0</v>
      </c>
    </row>
    <row r="62" spans="1:16" x14ac:dyDescent="0.3">
      <c r="A62" s="4">
        <v>56</v>
      </c>
      <c r="B62" s="29" t="s">
        <v>58</v>
      </c>
      <c r="C62" s="45">
        <v>15690325</v>
      </c>
      <c r="D62" s="45">
        <v>-13991325</v>
      </c>
      <c r="E62" s="45">
        <v>1699000</v>
      </c>
      <c r="F62" s="45">
        <v>1699000</v>
      </c>
      <c r="G62" s="45">
        <v>0</v>
      </c>
      <c r="H62" s="45">
        <v>1699000</v>
      </c>
      <c r="I62" s="45">
        <f t="shared" si="6"/>
        <v>100</v>
      </c>
      <c r="J62" s="45">
        <f t="shared" si="7"/>
        <v>0</v>
      </c>
      <c r="K62" s="45">
        <v>0</v>
      </c>
      <c r="L62" s="45">
        <f t="shared" si="8"/>
        <v>1699000</v>
      </c>
      <c r="M62" s="45">
        <f t="shared" si="9"/>
        <v>100</v>
      </c>
      <c r="N62" s="45">
        <f t="shared" si="10"/>
        <v>0</v>
      </c>
      <c r="O62" s="45">
        <f t="shared" si="11"/>
        <v>0</v>
      </c>
      <c r="P62" s="46">
        <v>1699000</v>
      </c>
    </row>
    <row r="63" spans="1:16" x14ac:dyDescent="0.3">
      <c r="A63" s="4">
        <v>57</v>
      </c>
      <c r="B63" s="29" t="s">
        <v>136</v>
      </c>
      <c r="C63" s="45">
        <v>1856000</v>
      </c>
      <c r="D63" s="45">
        <v>-256000</v>
      </c>
      <c r="E63" s="45">
        <v>1600000</v>
      </c>
      <c r="F63" s="45">
        <v>1599999.88</v>
      </c>
      <c r="G63" s="45">
        <v>0</v>
      </c>
      <c r="H63" s="45">
        <v>1599999.88</v>
      </c>
      <c r="I63" s="45">
        <f t="shared" si="6"/>
        <v>99.999992499999991</v>
      </c>
      <c r="J63" s="45">
        <f t="shared" si="7"/>
        <v>0.12000000011175871</v>
      </c>
      <c r="K63" s="45">
        <v>0</v>
      </c>
      <c r="L63" s="45">
        <f t="shared" si="8"/>
        <v>1599999.88</v>
      </c>
      <c r="M63" s="45">
        <f t="shared" si="9"/>
        <v>99.999992499999991</v>
      </c>
      <c r="N63" s="45">
        <f t="shared" si="10"/>
        <v>0.12000000011175871</v>
      </c>
      <c r="O63" s="45">
        <f t="shared" si="11"/>
        <v>7.5000000069849193E-6</v>
      </c>
      <c r="P63" s="46">
        <v>1856000</v>
      </c>
    </row>
    <row r="64" spans="1:16" x14ac:dyDescent="0.3">
      <c r="A64" s="4">
        <v>58</v>
      </c>
      <c r="B64" s="29" t="s">
        <v>118</v>
      </c>
      <c r="C64" s="45">
        <v>1584000</v>
      </c>
      <c r="D64" s="45">
        <v>0</v>
      </c>
      <c r="E64" s="45">
        <v>1584000</v>
      </c>
      <c r="F64" s="45">
        <v>1578217.57</v>
      </c>
      <c r="G64" s="45">
        <v>0</v>
      </c>
      <c r="H64" s="45">
        <v>1578217.57</v>
      </c>
      <c r="I64" s="45">
        <f t="shared" si="6"/>
        <v>99.634947601010111</v>
      </c>
      <c r="J64" s="45">
        <f t="shared" si="7"/>
        <v>5782.4299999999348</v>
      </c>
      <c r="K64" s="45">
        <v>0</v>
      </c>
      <c r="L64" s="45">
        <f t="shared" si="8"/>
        <v>1578217.57</v>
      </c>
      <c r="M64" s="45">
        <f t="shared" si="9"/>
        <v>99.634947601010111</v>
      </c>
      <c r="N64" s="45">
        <f t="shared" si="10"/>
        <v>5782.4299999999348</v>
      </c>
      <c r="O64" s="45">
        <f t="shared" si="11"/>
        <v>0.36505239898989483</v>
      </c>
      <c r="P64" s="46">
        <v>0</v>
      </c>
    </row>
    <row r="65" spans="1:16" x14ac:dyDescent="0.3">
      <c r="A65" s="4">
        <v>59</v>
      </c>
      <c r="B65" s="29" t="s">
        <v>112</v>
      </c>
      <c r="C65" s="45">
        <v>1500000</v>
      </c>
      <c r="D65" s="45">
        <v>0</v>
      </c>
      <c r="E65" s="45">
        <v>1500000</v>
      </c>
      <c r="F65" s="45">
        <v>1500000</v>
      </c>
      <c r="G65" s="45">
        <v>0</v>
      </c>
      <c r="H65" s="45">
        <v>1500000</v>
      </c>
      <c r="I65" s="45">
        <f t="shared" si="6"/>
        <v>100</v>
      </c>
      <c r="J65" s="45">
        <f t="shared" si="7"/>
        <v>0</v>
      </c>
      <c r="K65" s="45">
        <v>0</v>
      </c>
      <c r="L65" s="45">
        <f t="shared" si="8"/>
        <v>1500000</v>
      </c>
      <c r="M65" s="45">
        <f t="shared" si="9"/>
        <v>100</v>
      </c>
      <c r="N65" s="45">
        <f t="shared" si="10"/>
        <v>0</v>
      </c>
      <c r="O65" s="45">
        <f t="shared" si="11"/>
        <v>0</v>
      </c>
      <c r="P65" s="46">
        <v>0</v>
      </c>
    </row>
    <row r="66" spans="1:16" x14ac:dyDescent="0.3">
      <c r="A66" s="4">
        <v>60</v>
      </c>
      <c r="B66" s="29" t="s">
        <v>105</v>
      </c>
      <c r="C66" s="45">
        <v>1500000</v>
      </c>
      <c r="D66" s="45">
        <v>0</v>
      </c>
      <c r="E66" s="45">
        <v>1500000</v>
      </c>
      <c r="F66" s="45">
        <v>1499999.99</v>
      </c>
      <c r="G66" s="45">
        <v>0</v>
      </c>
      <c r="H66" s="45">
        <v>1499999.99</v>
      </c>
      <c r="I66" s="45">
        <f t="shared" si="6"/>
        <v>99.999999333333335</v>
      </c>
      <c r="J66" s="45">
        <f t="shared" si="7"/>
        <v>1.0000000009313226E-2</v>
      </c>
      <c r="K66" s="45">
        <v>0</v>
      </c>
      <c r="L66" s="45">
        <f t="shared" si="8"/>
        <v>1499999.99</v>
      </c>
      <c r="M66" s="45">
        <f t="shared" si="9"/>
        <v>99.999999333333335</v>
      </c>
      <c r="N66" s="45">
        <f t="shared" si="10"/>
        <v>1.0000000009313226E-2</v>
      </c>
      <c r="O66" s="45">
        <f t="shared" si="11"/>
        <v>6.6666666728754832E-7</v>
      </c>
      <c r="P66" s="46">
        <v>0</v>
      </c>
    </row>
    <row r="67" spans="1:16" x14ac:dyDescent="0.3">
      <c r="A67" s="4">
        <v>61</v>
      </c>
      <c r="B67" s="29" t="s">
        <v>59</v>
      </c>
      <c r="C67" s="45">
        <v>1500000</v>
      </c>
      <c r="D67" s="45">
        <v>-85.75</v>
      </c>
      <c r="E67" s="45">
        <v>1499914.25</v>
      </c>
      <c r="F67" s="45">
        <v>1499914.23</v>
      </c>
      <c r="G67" s="45">
        <v>0</v>
      </c>
      <c r="H67" s="45">
        <v>1499914.23</v>
      </c>
      <c r="I67" s="45">
        <f t="shared" si="6"/>
        <v>99.999998666590443</v>
      </c>
      <c r="J67" s="45">
        <f t="shared" si="7"/>
        <v>2.0000000018626451E-2</v>
      </c>
      <c r="K67" s="45">
        <v>0</v>
      </c>
      <c r="L67" s="45">
        <f t="shared" si="8"/>
        <v>1499914.23</v>
      </c>
      <c r="M67" s="45">
        <f t="shared" si="9"/>
        <v>99.999998666590443</v>
      </c>
      <c r="N67" s="45">
        <f t="shared" si="10"/>
        <v>2.0000000018626451E-2</v>
      </c>
      <c r="O67" s="45">
        <f t="shared" si="11"/>
        <v>1.3334095611550094E-6</v>
      </c>
      <c r="P67" s="46">
        <v>1499914.25</v>
      </c>
    </row>
    <row r="68" spans="1:16" x14ac:dyDescent="0.3">
      <c r="A68" s="4">
        <v>62</v>
      </c>
      <c r="B68" s="29" t="s">
        <v>109</v>
      </c>
      <c r="C68" s="45">
        <v>1745800</v>
      </c>
      <c r="D68" s="45">
        <v>0</v>
      </c>
      <c r="E68" s="45">
        <v>1745800</v>
      </c>
      <c r="F68" s="45">
        <v>1499900</v>
      </c>
      <c r="G68" s="45">
        <v>0</v>
      </c>
      <c r="H68" s="45">
        <v>1499900</v>
      </c>
      <c r="I68" s="45">
        <f t="shared" si="6"/>
        <v>85.914766869057175</v>
      </c>
      <c r="J68" s="45">
        <f t="shared" si="7"/>
        <v>245900</v>
      </c>
      <c r="K68" s="45">
        <v>0</v>
      </c>
      <c r="L68" s="45">
        <f t="shared" si="8"/>
        <v>1499900</v>
      </c>
      <c r="M68" s="45">
        <f t="shared" si="9"/>
        <v>85.914766869057175</v>
      </c>
      <c r="N68" s="45">
        <f t="shared" si="10"/>
        <v>245900</v>
      </c>
      <c r="O68" s="45">
        <f t="shared" si="11"/>
        <v>14.085233130942834</v>
      </c>
      <c r="P68" s="46">
        <v>1745800</v>
      </c>
    </row>
    <row r="69" spans="1:16" x14ac:dyDescent="0.3">
      <c r="A69" s="4">
        <v>63</v>
      </c>
      <c r="B69" s="29" t="s">
        <v>63</v>
      </c>
      <c r="C69" s="45">
        <v>2487335</v>
      </c>
      <c r="D69" s="45">
        <v>-1000000</v>
      </c>
      <c r="E69" s="45">
        <v>1487335</v>
      </c>
      <c r="F69" s="45">
        <v>1487334.71</v>
      </c>
      <c r="G69" s="45">
        <v>0</v>
      </c>
      <c r="H69" s="45">
        <v>1487334.71</v>
      </c>
      <c r="I69" s="45">
        <f t="shared" si="6"/>
        <v>99.999980502038881</v>
      </c>
      <c r="J69" s="45">
        <f t="shared" si="7"/>
        <v>0.2900000000372529</v>
      </c>
      <c r="K69" s="45">
        <v>0</v>
      </c>
      <c r="L69" s="45">
        <f t="shared" si="8"/>
        <v>1487334.71</v>
      </c>
      <c r="M69" s="45">
        <f t="shared" si="9"/>
        <v>99.999980502038881</v>
      </c>
      <c r="N69" s="45">
        <f t="shared" si="10"/>
        <v>0.2900000000372529</v>
      </c>
      <c r="O69" s="45">
        <f t="shared" si="11"/>
        <v>1.9497961120880829E-5</v>
      </c>
      <c r="P69" s="46">
        <v>1487335</v>
      </c>
    </row>
    <row r="70" spans="1:16" x14ac:dyDescent="0.3">
      <c r="A70" s="4">
        <v>64</v>
      </c>
      <c r="B70" s="29" t="s">
        <v>93</v>
      </c>
      <c r="C70" s="45">
        <v>1439920</v>
      </c>
      <c r="D70" s="45">
        <v>0</v>
      </c>
      <c r="E70" s="45">
        <v>1439920</v>
      </c>
      <c r="F70" s="45">
        <v>1083600.3500000001</v>
      </c>
      <c r="G70" s="45">
        <v>0</v>
      </c>
      <c r="H70" s="45">
        <v>1083600.3500000001</v>
      </c>
      <c r="I70" s="45">
        <f t="shared" si="6"/>
        <v>75.254205094727496</v>
      </c>
      <c r="J70" s="45">
        <f t="shared" si="7"/>
        <v>356319.64999999991</v>
      </c>
      <c r="K70" s="45">
        <v>356203.88</v>
      </c>
      <c r="L70" s="45">
        <f t="shared" si="8"/>
        <v>1439804.23</v>
      </c>
      <c r="M70" s="45">
        <f t="shared" si="9"/>
        <v>99.991959969998334</v>
      </c>
      <c r="N70" s="45">
        <f t="shared" si="10"/>
        <v>115.77000000001863</v>
      </c>
      <c r="O70" s="45">
        <f t="shared" si="11"/>
        <v>8.0400300016680529E-3</v>
      </c>
      <c r="P70" s="46">
        <v>356203.88</v>
      </c>
    </row>
    <row r="71" spans="1:16" x14ac:dyDescent="0.3">
      <c r="A71" s="4">
        <v>65</v>
      </c>
      <c r="B71" s="29" t="s">
        <v>80</v>
      </c>
      <c r="C71" s="45">
        <v>1334000</v>
      </c>
      <c r="D71" s="45">
        <v>0</v>
      </c>
      <c r="E71" s="45">
        <v>1334000</v>
      </c>
      <c r="F71" s="45">
        <v>1334000</v>
      </c>
      <c r="G71" s="45">
        <v>0</v>
      </c>
      <c r="H71" s="45">
        <v>1334000</v>
      </c>
      <c r="I71" s="45">
        <f t="shared" ref="I71:I102" si="12">IFERROR(H71/E71*100,0)</f>
        <v>100</v>
      </c>
      <c r="J71" s="45">
        <f t="shared" ref="J71:J102" si="13">E71-H71</f>
        <v>0</v>
      </c>
      <c r="K71" s="45">
        <v>0</v>
      </c>
      <c r="L71" s="45">
        <f t="shared" ref="L71:L102" si="14">H71+K71</f>
        <v>1334000</v>
      </c>
      <c r="M71" s="45">
        <f t="shared" ref="M71:M102" si="15">IFERROR(L71/E71*100,0)</f>
        <v>100</v>
      </c>
      <c r="N71" s="45">
        <f t="shared" ref="N71:N102" si="16">E71-L71</f>
        <v>0</v>
      </c>
      <c r="O71" s="45">
        <f t="shared" ref="O71:O102" si="17">IFERROR(N71/E71*100,0)</f>
        <v>0</v>
      </c>
      <c r="P71" s="46">
        <v>1334000</v>
      </c>
    </row>
    <row r="72" spans="1:16" x14ac:dyDescent="0.3">
      <c r="A72" s="4">
        <v>66</v>
      </c>
      <c r="B72" s="29" t="s">
        <v>61</v>
      </c>
      <c r="C72" s="45">
        <v>3327858</v>
      </c>
      <c r="D72" s="45">
        <v>-2098469.11</v>
      </c>
      <c r="E72" s="45">
        <v>1229388.8899999999</v>
      </c>
      <c r="F72" s="45">
        <v>1229388.8899999999</v>
      </c>
      <c r="G72" s="45">
        <v>0</v>
      </c>
      <c r="H72" s="45">
        <v>1229388.8899999999</v>
      </c>
      <c r="I72" s="45">
        <f t="shared" si="12"/>
        <v>100</v>
      </c>
      <c r="J72" s="45">
        <f t="shared" si="13"/>
        <v>0</v>
      </c>
      <c r="K72" s="45">
        <v>0</v>
      </c>
      <c r="L72" s="45">
        <f t="shared" si="14"/>
        <v>1229388.8899999999</v>
      </c>
      <c r="M72" s="45">
        <f t="shared" si="15"/>
        <v>100</v>
      </c>
      <c r="N72" s="45">
        <f t="shared" si="16"/>
        <v>0</v>
      </c>
      <c r="O72" s="45">
        <f t="shared" si="17"/>
        <v>0</v>
      </c>
      <c r="P72" s="46">
        <v>0</v>
      </c>
    </row>
    <row r="73" spans="1:16" x14ac:dyDescent="0.3">
      <c r="A73" s="4">
        <v>67</v>
      </c>
      <c r="B73" s="29" t="s">
        <v>75</v>
      </c>
      <c r="C73" s="45">
        <v>1160307</v>
      </c>
      <c r="D73" s="45">
        <v>0</v>
      </c>
      <c r="E73" s="45">
        <v>1160307</v>
      </c>
      <c r="F73" s="45">
        <v>1160303.9099999999</v>
      </c>
      <c r="G73" s="45">
        <v>0</v>
      </c>
      <c r="H73" s="45">
        <v>1160303.9099999999</v>
      </c>
      <c r="I73" s="45">
        <f t="shared" si="12"/>
        <v>99.999733691169652</v>
      </c>
      <c r="J73" s="45">
        <f t="shared" si="13"/>
        <v>3.090000000083819</v>
      </c>
      <c r="K73" s="45">
        <v>0</v>
      </c>
      <c r="L73" s="45">
        <f t="shared" si="14"/>
        <v>1160303.9099999999</v>
      </c>
      <c r="M73" s="45">
        <f t="shared" si="15"/>
        <v>99.999733691169652</v>
      </c>
      <c r="N73" s="45">
        <f t="shared" si="16"/>
        <v>3.090000000083819</v>
      </c>
      <c r="O73" s="45">
        <f t="shared" si="17"/>
        <v>2.6630883034264369E-4</v>
      </c>
      <c r="P73" s="46">
        <v>0</v>
      </c>
    </row>
    <row r="74" spans="1:16" x14ac:dyDescent="0.3">
      <c r="A74" s="4">
        <v>68</v>
      </c>
      <c r="B74" s="29" t="s">
        <v>91</v>
      </c>
      <c r="C74" s="45">
        <v>1902862</v>
      </c>
      <c r="D74" s="45">
        <v>0</v>
      </c>
      <c r="E74" s="45">
        <v>1902862</v>
      </c>
      <c r="F74" s="45">
        <v>0</v>
      </c>
      <c r="G74" s="45">
        <v>0</v>
      </c>
      <c r="H74" s="45">
        <v>0</v>
      </c>
      <c r="I74" s="45">
        <f t="shared" si="12"/>
        <v>0</v>
      </c>
      <c r="J74" s="45">
        <f t="shared" si="13"/>
        <v>1902862</v>
      </c>
      <c r="K74" s="45">
        <v>1059026</v>
      </c>
      <c r="L74" s="45">
        <f t="shared" si="14"/>
        <v>1059026</v>
      </c>
      <c r="M74" s="45">
        <f t="shared" si="15"/>
        <v>55.654377458796276</v>
      </c>
      <c r="N74" s="45">
        <f t="shared" si="16"/>
        <v>843836</v>
      </c>
      <c r="O74" s="45">
        <f t="shared" si="17"/>
        <v>44.345622541203724</v>
      </c>
      <c r="P74" s="46">
        <v>1902822</v>
      </c>
    </row>
    <row r="75" spans="1:16" x14ac:dyDescent="0.3">
      <c r="A75" s="4">
        <v>69</v>
      </c>
      <c r="B75" s="29" t="s">
        <v>65</v>
      </c>
      <c r="C75" s="45">
        <v>1000000</v>
      </c>
      <c r="D75" s="45">
        <v>0</v>
      </c>
      <c r="E75" s="45">
        <v>1000000</v>
      </c>
      <c r="F75" s="45">
        <v>989999.59</v>
      </c>
      <c r="G75" s="45">
        <v>0</v>
      </c>
      <c r="H75" s="45">
        <v>989999.59</v>
      </c>
      <c r="I75" s="45">
        <f t="shared" si="12"/>
        <v>98.99995899999999</v>
      </c>
      <c r="J75" s="45">
        <f t="shared" si="13"/>
        <v>10000.410000000033</v>
      </c>
      <c r="K75" s="45">
        <v>0</v>
      </c>
      <c r="L75" s="45">
        <f t="shared" si="14"/>
        <v>989999.59</v>
      </c>
      <c r="M75" s="45">
        <f t="shared" si="15"/>
        <v>98.99995899999999</v>
      </c>
      <c r="N75" s="45">
        <f t="shared" si="16"/>
        <v>10000.410000000033</v>
      </c>
      <c r="O75" s="45">
        <f t="shared" si="17"/>
        <v>1.0000410000000033</v>
      </c>
      <c r="P75" s="46">
        <v>0</v>
      </c>
    </row>
    <row r="76" spans="1:16" x14ac:dyDescent="0.3">
      <c r="A76" s="4">
        <v>70</v>
      </c>
      <c r="B76" s="29" t="s">
        <v>146</v>
      </c>
      <c r="C76" s="45">
        <v>10547429</v>
      </c>
      <c r="D76" s="45">
        <v>-1462525.94</v>
      </c>
      <c r="E76" s="45">
        <v>9084903.0600000005</v>
      </c>
      <c r="F76" s="45">
        <v>894525.71</v>
      </c>
      <c r="G76" s="45">
        <v>0</v>
      </c>
      <c r="H76" s="45">
        <v>894525.71</v>
      </c>
      <c r="I76" s="45">
        <f t="shared" si="12"/>
        <v>9.8462878920361305</v>
      </c>
      <c r="J76" s="45">
        <f t="shared" si="13"/>
        <v>8190377.3500000006</v>
      </c>
      <c r="K76" s="45">
        <v>0</v>
      </c>
      <c r="L76" s="45">
        <f t="shared" si="14"/>
        <v>894525.71</v>
      </c>
      <c r="M76" s="45">
        <f t="shared" si="15"/>
        <v>9.8462878920361305</v>
      </c>
      <c r="N76" s="45">
        <f t="shared" si="16"/>
        <v>8190377.3500000006</v>
      </c>
      <c r="O76" s="45">
        <f t="shared" si="17"/>
        <v>90.153712107963869</v>
      </c>
      <c r="P76" s="46">
        <v>894525.71</v>
      </c>
    </row>
    <row r="77" spans="1:16" x14ac:dyDescent="0.3">
      <c r="A77" s="4">
        <v>71</v>
      </c>
      <c r="B77" s="29" t="s">
        <v>66</v>
      </c>
      <c r="C77" s="45">
        <v>810003</v>
      </c>
      <c r="D77" s="45">
        <v>0</v>
      </c>
      <c r="E77" s="45">
        <v>810003</v>
      </c>
      <c r="F77" s="45">
        <v>789295.23</v>
      </c>
      <c r="G77" s="45">
        <v>0</v>
      </c>
      <c r="H77" s="45">
        <v>789295.23</v>
      </c>
      <c r="I77" s="45">
        <f t="shared" si="12"/>
        <v>97.443494653723505</v>
      </c>
      <c r="J77" s="45">
        <f t="shared" si="13"/>
        <v>20707.770000000019</v>
      </c>
      <c r="K77" s="45">
        <v>0</v>
      </c>
      <c r="L77" s="45">
        <f t="shared" si="14"/>
        <v>789295.23</v>
      </c>
      <c r="M77" s="45">
        <f t="shared" si="15"/>
        <v>97.443494653723505</v>
      </c>
      <c r="N77" s="45">
        <f t="shared" si="16"/>
        <v>20707.770000000019</v>
      </c>
      <c r="O77" s="45">
        <f t="shared" si="17"/>
        <v>2.5565053462764977</v>
      </c>
      <c r="P77" s="46">
        <v>0</v>
      </c>
    </row>
    <row r="78" spans="1:16" x14ac:dyDescent="0.3">
      <c r="A78" s="4">
        <v>72</v>
      </c>
      <c r="B78" s="29" t="s">
        <v>14</v>
      </c>
      <c r="C78" s="45">
        <v>22372701</v>
      </c>
      <c r="D78" s="45">
        <v>-21670207.649999999</v>
      </c>
      <c r="E78" s="45">
        <v>702493.35</v>
      </c>
      <c r="F78" s="45">
        <v>702493.35</v>
      </c>
      <c r="G78" s="45">
        <v>0</v>
      </c>
      <c r="H78" s="45">
        <v>702493.35</v>
      </c>
      <c r="I78" s="45">
        <f t="shared" si="12"/>
        <v>100</v>
      </c>
      <c r="J78" s="45">
        <f t="shared" si="13"/>
        <v>0</v>
      </c>
      <c r="K78" s="45">
        <v>0</v>
      </c>
      <c r="L78" s="45">
        <f t="shared" si="14"/>
        <v>702493.35</v>
      </c>
      <c r="M78" s="45">
        <f t="shared" si="15"/>
        <v>100</v>
      </c>
      <c r="N78" s="45">
        <f t="shared" si="16"/>
        <v>0</v>
      </c>
      <c r="O78" s="45">
        <f t="shared" si="17"/>
        <v>0</v>
      </c>
      <c r="P78" s="46">
        <v>0</v>
      </c>
    </row>
    <row r="79" spans="1:16" x14ac:dyDescent="0.3">
      <c r="A79" s="4">
        <v>73</v>
      </c>
      <c r="B79" s="29" t="s">
        <v>68</v>
      </c>
      <c r="C79" s="45">
        <v>694659</v>
      </c>
      <c r="D79" s="45">
        <v>0</v>
      </c>
      <c r="E79" s="45">
        <v>694659</v>
      </c>
      <c r="F79" s="45">
        <v>687002.96</v>
      </c>
      <c r="G79" s="45">
        <v>0</v>
      </c>
      <c r="H79" s="45">
        <v>687002.96</v>
      </c>
      <c r="I79" s="45">
        <f t="shared" si="12"/>
        <v>98.897870753851876</v>
      </c>
      <c r="J79" s="45">
        <f t="shared" si="13"/>
        <v>7656.0400000000373</v>
      </c>
      <c r="K79" s="45">
        <v>0</v>
      </c>
      <c r="L79" s="45">
        <f t="shared" si="14"/>
        <v>687002.96</v>
      </c>
      <c r="M79" s="45">
        <f t="shared" si="15"/>
        <v>98.897870753851876</v>
      </c>
      <c r="N79" s="45">
        <f t="shared" si="16"/>
        <v>7656.0400000000373</v>
      </c>
      <c r="O79" s="45">
        <f t="shared" si="17"/>
        <v>1.1021292461481154</v>
      </c>
      <c r="P79" s="46">
        <v>694659</v>
      </c>
    </row>
    <row r="80" spans="1:16" x14ac:dyDescent="0.3">
      <c r="A80" s="4">
        <v>74</v>
      </c>
      <c r="B80" s="29" t="s">
        <v>82</v>
      </c>
      <c r="C80" s="45">
        <v>648000</v>
      </c>
      <c r="D80" s="45">
        <v>-0.09</v>
      </c>
      <c r="E80" s="45">
        <v>647999.91</v>
      </c>
      <c r="F80" s="45">
        <v>647999.91</v>
      </c>
      <c r="G80" s="45">
        <v>0</v>
      </c>
      <c r="H80" s="45">
        <v>647999.91</v>
      </c>
      <c r="I80" s="45">
        <f t="shared" si="12"/>
        <v>100</v>
      </c>
      <c r="J80" s="45">
        <f t="shared" si="13"/>
        <v>0</v>
      </c>
      <c r="K80" s="45">
        <v>0</v>
      </c>
      <c r="L80" s="45">
        <f t="shared" si="14"/>
        <v>647999.91</v>
      </c>
      <c r="M80" s="45">
        <f t="shared" si="15"/>
        <v>100</v>
      </c>
      <c r="N80" s="45">
        <f t="shared" si="16"/>
        <v>0</v>
      </c>
      <c r="O80" s="45">
        <f t="shared" si="17"/>
        <v>0</v>
      </c>
      <c r="P80" s="46">
        <v>0</v>
      </c>
    </row>
    <row r="81" spans="1:16" x14ac:dyDescent="0.3">
      <c r="A81" s="4">
        <v>75</v>
      </c>
      <c r="B81" s="29" t="s">
        <v>69</v>
      </c>
      <c r="C81" s="45">
        <v>648720</v>
      </c>
      <c r="D81" s="45">
        <v>-67332.5</v>
      </c>
      <c r="E81" s="45">
        <v>581387.5</v>
      </c>
      <c r="F81" s="45">
        <v>581378</v>
      </c>
      <c r="G81" s="45">
        <v>0</v>
      </c>
      <c r="H81" s="45">
        <v>581378</v>
      </c>
      <c r="I81" s="45">
        <f t="shared" si="12"/>
        <v>99.998365977940708</v>
      </c>
      <c r="J81" s="45">
        <f t="shared" si="13"/>
        <v>9.5</v>
      </c>
      <c r="K81" s="45">
        <v>0</v>
      </c>
      <c r="L81" s="45">
        <f t="shared" si="14"/>
        <v>581378</v>
      </c>
      <c r="M81" s="45">
        <f t="shared" si="15"/>
        <v>99.998365977940708</v>
      </c>
      <c r="N81" s="45">
        <f t="shared" si="16"/>
        <v>9.5</v>
      </c>
      <c r="O81" s="45">
        <f t="shared" si="17"/>
        <v>1.6340220592978006E-3</v>
      </c>
      <c r="P81" s="46">
        <v>0</v>
      </c>
    </row>
    <row r="82" spans="1:16" x14ac:dyDescent="0.3">
      <c r="A82" s="4">
        <v>76</v>
      </c>
      <c r="B82" s="29" t="s">
        <v>124</v>
      </c>
      <c r="C82" s="45">
        <v>560000</v>
      </c>
      <c r="D82" s="45">
        <v>0</v>
      </c>
      <c r="E82" s="45">
        <v>560000</v>
      </c>
      <c r="F82" s="45">
        <v>560000</v>
      </c>
      <c r="G82" s="45">
        <v>0</v>
      </c>
      <c r="H82" s="45">
        <v>560000</v>
      </c>
      <c r="I82" s="45">
        <f t="shared" si="12"/>
        <v>100</v>
      </c>
      <c r="J82" s="45">
        <f t="shared" si="13"/>
        <v>0</v>
      </c>
      <c r="K82" s="45">
        <v>0</v>
      </c>
      <c r="L82" s="45">
        <f t="shared" si="14"/>
        <v>560000</v>
      </c>
      <c r="M82" s="45">
        <f t="shared" si="15"/>
        <v>100</v>
      </c>
      <c r="N82" s="45">
        <f t="shared" si="16"/>
        <v>0</v>
      </c>
      <c r="O82" s="45">
        <f t="shared" si="17"/>
        <v>0</v>
      </c>
      <c r="P82" s="46">
        <v>0</v>
      </c>
    </row>
    <row r="83" spans="1:16" x14ac:dyDescent="0.3">
      <c r="A83" s="4">
        <v>77</v>
      </c>
      <c r="B83" s="29" t="s">
        <v>70</v>
      </c>
      <c r="C83" s="45">
        <v>565674</v>
      </c>
      <c r="D83" s="45">
        <v>0</v>
      </c>
      <c r="E83" s="45">
        <v>565674</v>
      </c>
      <c r="F83" s="45">
        <v>318617.13</v>
      </c>
      <c r="G83" s="45">
        <v>0</v>
      </c>
      <c r="H83" s="45">
        <v>318617.13</v>
      </c>
      <c r="I83" s="45">
        <f t="shared" si="12"/>
        <v>56.325220886941949</v>
      </c>
      <c r="J83" s="45">
        <f t="shared" si="13"/>
        <v>247056.87</v>
      </c>
      <c r="K83" s="45">
        <v>218409.76</v>
      </c>
      <c r="L83" s="45">
        <f t="shared" si="14"/>
        <v>537026.89</v>
      </c>
      <c r="M83" s="45">
        <f t="shared" si="15"/>
        <v>94.935756283654555</v>
      </c>
      <c r="N83" s="45">
        <f t="shared" si="16"/>
        <v>28647.109999999986</v>
      </c>
      <c r="O83" s="45">
        <f t="shared" si="17"/>
        <v>5.0642437163454543</v>
      </c>
      <c r="P83" s="46">
        <v>0</v>
      </c>
    </row>
    <row r="84" spans="1:16" x14ac:dyDescent="0.3">
      <c r="A84" s="4">
        <v>78</v>
      </c>
      <c r="B84" s="29" t="s">
        <v>95</v>
      </c>
      <c r="C84" s="45">
        <v>521012</v>
      </c>
      <c r="D84" s="45">
        <v>0</v>
      </c>
      <c r="E84" s="45">
        <v>521012</v>
      </c>
      <c r="F84" s="45">
        <v>521011.98</v>
      </c>
      <c r="G84" s="45">
        <v>0</v>
      </c>
      <c r="H84" s="45">
        <v>521011.98</v>
      </c>
      <c r="I84" s="45">
        <f t="shared" si="12"/>
        <v>99.999996161316815</v>
      </c>
      <c r="J84" s="45">
        <f t="shared" si="13"/>
        <v>2.0000000018626451E-2</v>
      </c>
      <c r="K84" s="45">
        <v>0</v>
      </c>
      <c r="L84" s="45">
        <f t="shared" si="14"/>
        <v>521011.98</v>
      </c>
      <c r="M84" s="45">
        <f t="shared" si="15"/>
        <v>99.999996161316815</v>
      </c>
      <c r="N84" s="45">
        <f t="shared" si="16"/>
        <v>2.0000000018626451E-2</v>
      </c>
      <c r="O84" s="45">
        <f t="shared" si="17"/>
        <v>3.8386831816976291E-6</v>
      </c>
      <c r="P84" s="46">
        <v>0</v>
      </c>
    </row>
    <row r="85" spans="1:16" x14ac:dyDescent="0.3">
      <c r="A85" s="4">
        <v>79</v>
      </c>
      <c r="B85" s="29" t="s">
        <v>72</v>
      </c>
      <c r="C85" s="45">
        <v>516126</v>
      </c>
      <c r="D85" s="45">
        <v>-0.97</v>
      </c>
      <c r="E85" s="45">
        <v>516125.03</v>
      </c>
      <c r="F85" s="45">
        <v>516125.04</v>
      </c>
      <c r="G85" s="45">
        <v>0</v>
      </c>
      <c r="H85" s="45">
        <v>516125.04</v>
      </c>
      <c r="I85" s="45">
        <f t="shared" si="12"/>
        <v>100.00000193751501</v>
      </c>
      <c r="J85" s="45">
        <f t="shared" si="13"/>
        <v>-9.9999999511055648E-3</v>
      </c>
      <c r="K85" s="45">
        <v>0</v>
      </c>
      <c r="L85" s="45">
        <f t="shared" si="14"/>
        <v>516125.04</v>
      </c>
      <c r="M85" s="45">
        <f t="shared" si="15"/>
        <v>100.00000193751501</v>
      </c>
      <c r="N85" s="45">
        <f t="shared" si="16"/>
        <v>-9.9999999511055648E-3</v>
      </c>
      <c r="O85" s="45">
        <f t="shared" si="17"/>
        <v>-1.9375150147446954E-6</v>
      </c>
      <c r="P85" s="46">
        <v>516126.97</v>
      </c>
    </row>
    <row r="86" spans="1:16" x14ac:dyDescent="0.3">
      <c r="A86" s="4">
        <v>80</v>
      </c>
      <c r="B86" s="29" t="s">
        <v>96</v>
      </c>
      <c r="C86" s="45">
        <v>500000</v>
      </c>
      <c r="D86" s="45">
        <v>0</v>
      </c>
      <c r="E86" s="45">
        <v>500000</v>
      </c>
      <c r="F86" s="45">
        <v>499999.95</v>
      </c>
      <c r="G86" s="45">
        <v>0</v>
      </c>
      <c r="H86" s="45">
        <v>499999.95</v>
      </c>
      <c r="I86" s="45">
        <f t="shared" si="12"/>
        <v>99.999990000000011</v>
      </c>
      <c r="J86" s="45">
        <f t="shared" si="13"/>
        <v>4.9999999988358468E-2</v>
      </c>
      <c r="K86" s="45">
        <v>0</v>
      </c>
      <c r="L86" s="45">
        <f t="shared" si="14"/>
        <v>499999.95</v>
      </c>
      <c r="M86" s="45">
        <f t="shared" si="15"/>
        <v>99.999990000000011</v>
      </c>
      <c r="N86" s="45">
        <f t="shared" si="16"/>
        <v>4.9999999988358468E-2</v>
      </c>
      <c r="O86" s="45">
        <f t="shared" si="17"/>
        <v>9.9999999976716936E-6</v>
      </c>
      <c r="P86" s="46">
        <v>500000</v>
      </c>
    </row>
    <row r="87" spans="1:16" x14ac:dyDescent="0.3">
      <c r="A87" s="4">
        <v>81</v>
      </c>
      <c r="B87" s="29" t="s">
        <v>99</v>
      </c>
      <c r="C87" s="45">
        <v>499179</v>
      </c>
      <c r="D87" s="45">
        <v>0</v>
      </c>
      <c r="E87" s="45">
        <v>499179</v>
      </c>
      <c r="F87" s="45">
        <v>499174.24</v>
      </c>
      <c r="G87" s="45">
        <v>0</v>
      </c>
      <c r="H87" s="45">
        <v>499174.24</v>
      </c>
      <c r="I87" s="45">
        <f t="shared" si="12"/>
        <v>99.999046434245031</v>
      </c>
      <c r="J87" s="45">
        <f t="shared" si="13"/>
        <v>4.7600000000093132</v>
      </c>
      <c r="K87" s="45">
        <v>0</v>
      </c>
      <c r="L87" s="45">
        <f t="shared" si="14"/>
        <v>499174.24</v>
      </c>
      <c r="M87" s="45">
        <f t="shared" si="15"/>
        <v>99.999046434245031</v>
      </c>
      <c r="N87" s="45">
        <f t="shared" si="16"/>
        <v>4.7600000000093132</v>
      </c>
      <c r="O87" s="45">
        <f t="shared" si="17"/>
        <v>9.535657549715258E-4</v>
      </c>
      <c r="P87" s="46">
        <v>499174.26</v>
      </c>
    </row>
    <row r="88" spans="1:16" x14ac:dyDescent="0.3">
      <c r="A88" s="4">
        <v>82</v>
      </c>
      <c r="B88" s="29" t="s">
        <v>74</v>
      </c>
      <c r="C88" s="45">
        <v>657357</v>
      </c>
      <c r="D88" s="45">
        <v>-164339.25</v>
      </c>
      <c r="E88" s="45">
        <v>493017.75</v>
      </c>
      <c r="F88" s="45">
        <v>486499.55</v>
      </c>
      <c r="G88" s="45">
        <v>0</v>
      </c>
      <c r="H88" s="45">
        <v>486499.55</v>
      </c>
      <c r="I88" s="45">
        <f t="shared" si="12"/>
        <v>98.67789749963363</v>
      </c>
      <c r="J88" s="45">
        <f t="shared" si="13"/>
        <v>6518.2000000000116</v>
      </c>
      <c r="K88" s="45">
        <v>0</v>
      </c>
      <c r="L88" s="45">
        <f t="shared" si="14"/>
        <v>486499.55</v>
      </c>
      <c r="M88" s="45">
        <f t="shared" si="15"/>
        <v>98.67789749963363</v>
      </c>
      <c r="N88" s="45">
        <f t="shared" si="16"/>
        <v>6518.2000000000116</v>
      </c>
      <c r="O88" s="45">
        <f t="shared" si="17"/>
        <v>1.3221025003663684</v>
      </c>
      <c r="P88" s="46">
        <v>175875</v>
      </c>
    </row>
    <row r="89" spans="1:16" x14ac:dyDescent="0.3">
      <c r="A89" s="4">
        <v>83</v>
      </c>
      <c r="B89" s="29" t="s">
        <v>84</v>
      </c>
      <c r="C89" s="45">
        <v>463328</v>
      </c>
      <c r="D89" s="45">
        <v>-634.86</v>
      </c>
      <c r="E89" s="45">
        <v>462693.14</v>
      </c>
      <c r="F89" s="45">
        <v>462693.14</v>
      </c>
      <c r="G89" s="45">
        <v>0</v>
      </c>
      <c r="H89" s="45">
        <v>462693.14</v>
      </c>
      <c r="I89" s="45">
        <f t="shared" si="12"/>
        <v>100</v>
      </c>
      <c r="J89" s="45">
        <f t="shared" si="13"/>
        <v>0</v>
      </c>
      <c r="K89" s="45">
        <v>0</v>
      </c>
      <c r="L89" s="45">
        <f t="shared" si="14"/>
        <v>462693.14</v>
      </c>
      <c r="M89" s="45">
        <f t="shared" si="15"/>
        <v>100</v>
      </c>
      <c r="N89" s="45">
        <f t="shared" si="16"/>
        <v>0</v>
      </c>
      <c r="O89" s="45">
        <f t="shared" si="17"/>
        <v>0</v>
      </c>
      <c r="P89" s="46">
        <v>0</v>
      </c>
    </row>
    <row r="90" spans="1:16" x14ac:dyDescent="0.3">
      <c r="A90" s="4">
        <v>84</v>
      </c>
      <c r="B90" s="29" t="s">
        <v>76</v>
      </c>
      <c r="C90" s="45">
        <v>419579</v>
      </c>
      <c r="D90" s="45">
        <v>-61994.55</v>
      </c>
      <c r="E90" s="45">
        <v>357584.45</v>
      </c>
      <c r="F90" s="45">
        <v>357584.45</v>
      </c>
      <c r="G90" s="45">
        <v>0</v>
      </c>
      <c r="H90" s="45">
        <v>357584.45</v>
      </c>
      <c r="I90" s="45">
        <f t="shared" si="12"/>
        <v>100</v>
      </c>
      <c r="J90" s="45">
        <f t="shared" si="13"/>
        <v>0</v>
      </c>
      <c r="K90" s="45">
        <v>0</v>
      </c>
      <c r="L90" s="45">
        <f t="shared" si="14"/>
        <v>357584.45</v>
      </c>
      <c r="M90" s="45">
        <f t="shared" si="15"/>
        <v>100</v>
      </c>
      <c r="N90" s="45">
        <f t="shared" si="16"/>
        <v>0</v>
      </c>
      <c r="O90" s="45">
        <f t="shared" si="17"/>
        <v>0</v>
      </c>
      <c r="P90" s="46">
        <v>357584.45</v>
      </c>
    </row>
    <row r="91" spans="1:16" x14ac:dyDescent="0.3">
      <c r="A91" s="4">
        <v>85</v>
      </c>
      <c r="B91" s="29" t="s">
        <v>152</v>
      </c>
      <c r="C91" s="45">
        <v>300000</v>
      </c>
      <c r="D91" s="45">
        <v>0</v>
      </c>
      <c r="E91" s="45">
        <v>300000</v>
      </c>
      <c r="F91" s="45">
        <v>300000</v>
      </c>
      <c r="G91" s="45">
        <v>0</v>
      </c>
      <c r="H91" s="45">
        <v>300000</v>
      </c>
      <c r="I91" s="45">
        <f t="shared" si="12"/>
        <v>100</v>
      </c>
      <c r="J91" s="45">
        <f t="shared" si="13"/>
        <v>0</v>
      </c>
      <c r="K91" s="45">
        <v>0</v>
      </c>
      <c r="L91" s="45">
        <f t="shared" si="14"/>
        <v>300000</v>
      </c>
      <c r="M91" s="45">
        <f t="shared" si="15"/>
        <v>100</v>
      </c>
      <c r="N91" s="45">
        <f t="shared" si="16"/>
        <v>0</v>
      </c>
      <c r="O91" s="45">
        <f t="shared" si="17"/>
        <v>0</v>
      </c>
      <c r="P91" s="46">
        <v>0</v>
      </c>
    </row>
    <row r="92" spans="1:16" x14ac:dyDescent="0.3">
      <c r="A92" s="4">
        <v>86</v>
      </c>
      <c r="B92" s="29" t="s">
        <v>121</v>
      </c>
      <c r="C92" s="45">
        <v>12736087</v>
      </c>
      <c r="D92" s="45">
        <v>0</v>
      </c>
      <c r="E92" s="45">
        <v>12736087</v>
      </c>
      <c r="F92" s="45">
        <v>199520</v>
      </c>
      <c r="G92" s="45">
        <v>0</v>
      </c>
      <c r="H92" s="45">
        <v>199520</v>
      </c>
      <c r="I92" s="45">
        <f t="shared" si="12"/>
        <v>1.5665722132708422</v>
      </c>
      <c r="J92" s="45">
        <f t="shared" si="13"/>
        <v>12536567</v>
      </c>
      <c r="K92" s="45">
        <v>0</v>
      </c>
      <c r="L92" s="45">
        <f t="shared" si="14"/>
        <v>199520</v>
      </c>
      <c r="M92" s="45">
        <f t="shared" si="15"/>
        <v>1.5665722132708422</v>
      </c>
      <c r="N92" s="45">
        <f t="shared" si="16"/>
        <v>12536567</v>
      </c>
      <c r="O92" s="45">
        <f t="shared" si="17"/>
        <v>98.433427786729155</v>
      </c>
      <c r="P92" s="46">
        <v>0</v>
      </c>
    </row>
    <row r="93" spans="1:16" x14ac:dyDescent="0.3">
      <c r="A93" s="4">
        <v>87</v>
      </c>
      <c r="B93" s="29" t="s">
        <v>79</v>
      </c>
      <c r="C93" s="45">
        <v>215259</v>
      </c>
      <c r="D93" s="45">
        <v>-16937.310000000001</v>
      </c>
      <c r="E93" s="45">
        <v>198321.69</v>
      </c>
      <c r="F93" s="45">
        <v>198321.69</v>
      </c>
      <c r="G93" s="45">
        <v>0</v>
      </c>
      <c r="H93" s="45">
        <v>198321.69</v>
      </c>
      <c r="I93" s="45">
        <f t="shared" si="12"/>
        <v>100</v>
      </c>
      <c r="J93" s="45">
        <f t="shared" si="13"/>
        <v>0</v>
      </c>
      <c r="K93" s="45">
        <v>0</v>
      </c>
      <c r="L93" s="45">
        <f t="shared" si="14"/>
        <v>198321.69</v>
      </c>
      <c r="M93" s="45">
        <f t="shared" si="15"/>
        <v>100</v>
      </c>
      <c r="N93" s="45">
        <f t="shared" si="16"/>
        <v>0</v>
      </c>
      <c r="O93" s="45">
        <f t="shared" si="17"/>
        <v>0</v>
      </c>
      <c r="P93" s="46">
        <v>198321.69</v>
      </c>
    </row>
    <row r="94" spans="1:16" x14ac:dyDescent="0.3">
      <c r="A94" s="4">
        <v>88</v>
      </c>
      <c r="B94" s="29" t="s">
        <v>81</v>
      </c>
      <c r="C94" s="45">
        <v>154481</v>
      </c>
      <c r="D94" s="45">
        <v>0</v>
      </c>
      <c r="E94" s="45">
        <v>154481</v>
      </c>
      <c r="F94" s="45">
        <v>144516.79</v>
      </c>
      <c r="G94" s="45">
        <v>0</v>
      </c>
      <c r="H94" s="45">
        <v>144516.79</v>
      </c>
      <c r="I94" s="45">
        <f t="shared" si="12"/>
        <v>93.549879920508033</v>
      </c>
      <c r="J94" s="45">
        <f t="shared" si="13"/>
        <v>9964.2099999999919</v>
      </c>
      <c r="K94" s="45">
        <v>0</v>
      </c>
      <c r="L94" s="45">
        <f t="shared" si="14"/>
        <v>144516.79</v>
      </c>
      <c r="M94" s="45">
        <f t="shared" si="15"/>
        <v>93.549879920508033</v>
      </c>
      <c r="N94" s="45">
        <f t="shared" si="16"/>
        <v>9964.2099999999919</v>
      </c>
      <c r="O94" s="45">
        <f t="shared" si="17"/>
        <v>6.4501200794919704</v>
      </c>
      <c r="P94" s="46">
        <v>154481</v>
      </c>
    </row>
    <row r="95" spans="1:16" x14ac:dyDescent="0.3">
      <c r="A95" s="4">
        <v>89</v>
      </c>
      <c r="B95" s="29" t="s">
        <v>83</v>
      </c>
      <c r="C95" s="45">
        <v>92162</v>
      </c>
      <c r="D95" s="45">
        <v>0</v>
      </c>
      <c r="E95" s="45">
        <v>92162</v>
      </c>
      <c r="F95" s="45">
        <v>92162</v>
      </c>
      <c r="G95" s="45">
        <v>0</v>
      </c>
      <c r="H95" s="45">
        <v>92162</v>
      </c>
      <c r="I95" s="45">
        <f t="shared" si="12"/>
        <v>100</v>
      </c>
      <c r="J95" s="45">
        <f t="shared" si="13"/>
        <v>0</v>
      </c>
      <c r="K95" s="45">
        <v>0</v>
      </c>
      <c r="L95" s="45">
        <f t="shared" si="14"/>
        <v>92162</v>
      </c>
      <c r="M95" s="45">
        <f t="shared" si="15"/>
        <v>100</v>
      </c>
      <c r="N95" s="45">
        <f t="shared" si="16"/>
        <v>0</v>
      </c>
      <c r="O95" s="45">
        <f t="shared" si="17"/>
        <v>0</v>
      </c>
      <c r="P95" s="46">
        <v>0</v>
      </c>
    </row>
    <row r="96" spans="1:16" x14ac:dyDescent="0.3">
      <c r="A96" s="4">
        <v>90</v>
      </c>
      <c r="B96" s="29" t="s">
        <v>85</v>
      </c>
      <c r="C96" s="45">
        <v>3694000</v>
      </c>
      <c r="D96" s="45">
        <v>0</v>
      </c>
      <c r="E96" s="45">
        <v>3694000</v>
      </c>
      <c r="F96" s="45">
        <v>29510.400000000001</v>
      </c>
      <c r="G96" s="45">
        <v>0</v>
      </c>
      <c r="H96" s="45">
        <v>29510.400000000001</v>
      </c>
      <c r="I96" s="45">
        <f t="shared" si="12"/>
        <v>0.79887384948565243</v>
      </c>
      <c r="J96" s="45">
        <f t="shared" si="13"/>
        <v>3664489.6</v>
      </c>
      <c r="K96" s="45">
        <v>0</v>
      </c>
      <c r="L96" s="45">
        <f t="shared" si="14"/>
        <v>29510.400000000001</v>
      </c>
      <c r="M96" s="45">
        <f t="shared" si="15"/>
        <v>0.79887384948565243</v>
      </c>
      <c r="N96" s="45">
        <f t="shared" si="16"/>
        <v>3664489.6</v>
      </c>
      <c r="O96" s="45">
        <f t="shared" si="17"/>
        <v>99.201126150514355</v>
      </c>
      <c r="P96" s="46">
        <v>3694000</v>
      </c>
    </row>
    <row r="97" spans="1:16" x14ac:dyDescent="0.3">
      <c r="A97" s="4">
        <v>91</v>
      </c>
      <c r="B97" s="29" t="s">
        <v>143</v>
      </c>
      <c r="C97" s="45">
        <v>5000000</v>
      </c>
      <c r="D97" s="45">
        <v>0</v>
      </c>
      <c r="E97" s="45">
        <v>5000000</v>
      </c>
      <c r="F97" s="45">
        <v>24986.400000000001</v>
      </c>
      <c r="G97" s="45">
        <v>0</v>
      </c>
      <c r="H97" s="45">
        <v>24986.400000000001</v>
      </c>
      <c r="I97" s="45">
        <f t="shared" si="12"/>
        <v>0.49972800000000006</v>
      </c>
      <c r="J97" s="45">
        <f t="shared" si="13"/>
        <v>4975013.5999999996</v>
      </c>
      <c r="K97" s="45">
        <v>0</v>
      </c>
      <c r="L97" s="45">
        <f t="shared" si="14"/>
        <v>24986.400000000001</v>
      </c>
      <c r="M97" s="45">
        <f t="shared" si="15"/>
        <v>0.49972800000000006</v>
      </c>
      <c r="N97" s="45">
        <f t="shared" si="16"/>
        <v>4975013.5999999996</v>
      </c>
      <c r="O97" s="45">
        <f t="shared" si="17"/>
        <v>99.500271999999995</v>
      </c>
      <c r="P97" s="46">
        <v>0</v>
      </c>
    </row>
    <row r="98" spans="1:16" s="13" customFormat="1" x14ac:dyDescent="0.3">
      <c r="A98" s="37">
        <v>92</v>
      </c>
      <c r="B98" s="38" t="s">
        <v>86</v>
      </c>
      <c r="C98" s="36">
        <v>992686</v>
      </c>
      <c r="D98" s="36">
        <v>-980152.2</v>
      </c>
      <c r="E98" s="36">
        <v>12533.8</v>
      </c>
      <c r="F98" s="36">
        <v>12533.8</v>
      </c>
      <c r="G98" s="36">
        <v>0</v>
      </c>
      <c r="H98" s="36">
        <v>12533.8</v>
      </c>
      <c r="I98" s="36">
        <f t="shared" si="12"/>
        <v>100</v>
      </c>
      <c r="J98" s="36">
        <f t="shared" si="13"/>
        <v>0</v>
      </c>
      <c r="K98" s="36">
        <v>0</v>
      </c>
      <c r="L98" s="36">
        <f t="shared" si="14"/>
        <v>12533.8</v>
      </c>
      <c r="M98" s="36">
        <f t="shared" si="15"/>
        <v>100</v>
      </c>
      <c r="N98" s="36">
        <f t="shared" si="16"/>
        <v>0</v>
      </c>
      <c r="O98" s="36">
        <f t="shared" si="17"/>
        <v>0</v>
      </c>
      <c r="P98" s="39">
        <v>551003.12</v>
      </c>
    </row>
    <row r="99" spans="1:16" x14ac:dyDescent="0.3">
      <c r="A99" s="4">
        <v>93</v>
      </c>
      <c r="B99" s="29" t="s">
        <v>120</v>
      </c>
      <c r="C99" s="45">
        <v>214567710</v>
      </c>
      <c r="D99" s="45">
        <v>-131546386.19</v>
      </c>
      <c r="E99" s="45">
        <v>83021323.810000002</v>
      </c>
      <c r="F99" s="45">
        <v>0</v>
      </c>
      <c r="G99" s="45">
        <v>0</v>
      </c>
      <c r="H99" s="45">
        <v>0</v>
      </c>
      <c r="I99" s="45">
        <f t="shared" si="12"/>
        <v>0</v>
      </c>
      <c r="J99" s="45">
        <f t="shared" si="13"/>
        <v>83021323.810000002</v>
      </c>
      <c r="K99" s="45">
        <v>0</v>
      </c>
      <c r="L99" s="45">
        <f t="shared" si="14"/>
        <v>0</v>
      </c>
      <c r="M99" s="45">
        <f t="shared" si="15"/>
        <v>0</v>
      </c>
      <c r="N99" s="45">
        <f t="shared" si="16"/>
        <v>83021323.810000002</v>
      </c>
      <c r="O99" s="45">
        <f t="shared" si="17"/>
        <v>100</v>
      </c>
      <c r="P99" s="46">
        <v>0</v>
      </c>
    </row>
    <row r="100" spans="1:16" x14ac:dyDescent="0.3">
      <c r="A100" s="4">
        <v>94</v>
      </c>
      <c r="B100" s="29" t="s">
        <v>94</v>
      </c>
      <c r="C100" s="45">
        <v>47419152</v>
      </c>
      <c r="D100" s="45">
        <v>0</v>
      </c>
      <c r="E100" s="45">
        <v>47419152</v>
      </c>
      <c r="F100" s="45">
        <v>0</v>
      </c>
      <c r="G100" s="45">
        <v>0</v>
      </c>
      <c r="H100" s="45">
        <v>0</v>
      </c>
      <c r="I100" s="45">
        <f t="shared" si="12"/>
        <v>0</v>
      </c>
      <c r="J100" s="45">
        <f t="shared" si="13"/>
        <v>47419152</v>
      </c>
      <c r="K100" s="45">
        <v>0</v>
      </c>
      <c r="L100" s="45">
        <f t="shared" si="14"/>
        <v>0</v>
      </c>
      <c r="M100" s="45">
        <f t="shared" si="15"/>
        <v>0</v>
      </c>
      <c r="N100" s="45">
        <f t="shared" si="16"/>
        <v>47419152</v>
      </c>
      <c r="O100" s="45">
        <f t="shared" si="17"/>
        <v>100</v>
      </c>
      <c r="P100" s="46">
        <v>0</v>
      </c>
    </row>
    <row r="101" spans="1:16" x14ac:dyDescent="0.3">
      <c r="A101" s="4">
        <v>95</v>
      </c>
      <c r="B101" s="29" t="s">
        <v>122</v>
      </c>
      <c r="C101" s="45">
        <v>17385121</v>
      </c>
      <c r="D101" s="45">
        <v>0</v>
      </c>
      <c r="E101" s="45">
        <v>17385121</v>
      </c>
      <c r="F101" s="45">
        <v>0</v>
      </c>
      <c r="G101" s="45">
        <v>0</v>
      </c>
      <c r="H101" s="45">
        <v>0</v>
      </c>
      <c r="I101" s="45">
        <f t="shared" si="12"/>
        <v>0</v>
      </c>
      <c r="J101" s="45">
        <f t="shared" si="13"/>
        <v>17385121</v>
      </c>
      <c r="K101" s="45">
        <v>0</v>
      </c>
      <c r="L101" s="45">
        <f t="shared" si="14"/>
        <v>0</v>
      </c>
      <c r="M101" s="45">
        <f t="shared" si="15"/>
        <v>0</v>
      </c>
      <c r="N101" s="45">
        <f t="shared" si="16"/>
        <v>17385121</v>
      </c>
      <c r="O101" s="45">
        <f t="shared" si="17"/>
        <v>100</v>
      </c>
      <c r="P101" s="46">
        <v>0</v>
      </c>
    </row>
    <row r="102" spans="1:16" x14ac:dyDescent="0.3">
      <c r="A102" s="4">
        <v>96</v>
      </c>
      <c r="B102" s="29" t="s">
        <v>88</v>
      </c>
      <c r="C102" s="45">
        <v>9200000</v>
      </c>
      <c r="D102" s="45">
        <v>0</v>
      </c>
      <c r="E102" s="45">
        <v>9200000</v>
      </c>
      <c r="F102" s="45">
        <v>0</v>
      </c>
      <c r="G102" s="45">
        <v>0</v>
      </c>
      <c r="H102" s="45">
        <v>0</v>
      </c>
      <c r="I102" s="45">
        <f t="shared" si="12"/>
        <v>0</v>
      </c>
      <c r="J102" s="45">
        <f t="shared" si="13"/>
        <v>9200000</v>
      </c>
      <c r="K102" s="45">
        <v>0</v>
      </c>
      <c r="L102" s="45">
        <f t="shared" si="14"/>
        <v>0</v>
      </c>
      <c r="M102" s="45">
        <f t="shared" si="15"/>
        <v>0</v>
      </c>
      <c r="N102" s="45">
        <f t="shared" si="16"/>
        <v>9200000</v>
      </c>
      <c r="O102" s="45">
        <f t="shared" si="17"/>
        <v>100</v>
      </c>
      <c r="P102" s="46">
        <v>9200000</v>
      </c>
    </row>
    <row r="103" spans="1:16" x14ac:dyDescent="0.3">
      <c r="A103" s="4">
        <v>97</v>
      </c>
      <c r="B103" s="29" t="s">
        <v>15</v>
      </c>
      <c r="C103" s="45">
        <v>9000000</v>
      </c>
      <c r="D103" s="45">
        <v>0</v>
      </c>
      <c r="E103" s="45">
        <v>9000000</v>
      </c>
      <c r="F103" s="45">
        <v>0</v>
      </c>
      <c r="G103" s="45">
        <v>0</v>
      </c>
      <c r="H103" s="45">
        <v>0</v>
      </c>
      <c r="I103" s="45">
        <f t="shared" ref="I103:I134" si="18">IFERROR(H103/E103*100,0)</f>
        <v>0</v>
      </c>
      <c r="J103" s="45">
        <f t="shared" ref="J103:J131" si="19">E103-H103</f>
        <v>9000000</v>
      </c>
      <c r="K103" s="45">
        <v>0</v>
      </c>
      <c r="L103" s="45">
        <f t="shared" ref="L103:L134" si="20">H103+K103</f>
        <v>0</v>
      </c>
      <c r="M103" s="45">
        <f t="shared" ref="M103:M134" si="21">IFERROR(L103/E103*100,0)</f>
        <v>0</v>
      </c>
      <c r="N103" s="45">
        <f t="shared" ref="N103:N131" si="22">E103-L103</f>
        <v>9000000</v>
      </c>
      <c r="O103" s="45">
        <f t="shared" ref="O103:O134" si="23">IFERROR(N103/E103*100,0)</f>
        <v>100</v>
      </c>
      <c r="P103" s="46">
        <v>9000000</v>
      </c>
    </row>
    <row r="104" spans="1:16" x14ac:dyDescent="0.3">
      <c r="A104" s="4">
        <v>98</v>
      </c>
      <c r="B104" s="29" t="s">
        <v>144</v>
      </c>
      <c r="C104" s="45">
        <v>8197307</v>
      </c>
      <c r="D104" s="45">
        <v>0</v>
      </c>
      <c r="E104" s="45">
        <v>8197307</v>
      </c>
      <c r="F104" s="45">
        <v>0</v>
      </c>
      <c r="G104" s="45">
        <v>0</v>
      </c>
      <c r="H104" s="45">
        <v>0</v>
      </c>
      <c r="I104" s="45">
        <f t="shared" si="18"/>
        <v>0</v>
      </c>
      <c r="J104" s="45">
        <f t="shared" si="19"/>
        <v>8197307</v>
      </c>
      <c r="K104" s="45">
        <v>0</v>
      </c>
      <c r="L104" s="45">
        <f t="shared" si="20"/>
        <v>0</v>
      </c>
      <c r="M104" s="45">
        <f t="shared" si="21"/>
        <v>0</v>
      </c>
      <c r="N104" s="45">
        <f t="shared" si="22"/>
        <v>8197307</v>
      </c>
      <c r="O104" s="45">
        <f t="shared" si="23"/>
        <v>100</v>
      </c>
      <c r="P104" s="46">
        <v>0</v>
      </c>
    </row>
    <row r="105" spans="1:16" x14ac:dyDescent="0.3">
      <c r="A105" s="4">
        <v>99</v>
      </c>
      <c r="B105" s="29" t="s">
        <v>114</v>
      </c>
      <c r="C105" s="45">
        <v>5147984</v>
      </c>
      <c r="D105" s="45">
        <v>0</v>
      </c>
      <c r="E105" s="45">
        <v>5147984</v>
      </c>
      <c r="F105" s="45">
        <v>0</v>
      </c>
      <c r="G105" s="45">
        <v>0</v>
      </c>
      <c r="H105" s="45">
        <v>0</v>
      </c>
      <c r="I105" s="45">
        <f t="shared" si="18"/>
        <v>0</v>
      </c>
      <c r="J105" s="45">
        <f t="shared" si="19"/>
        <v>5147984</v>
      </c>
      <c r="K105" s="45">
        <v>0</v>
      </c>
      <c r="L105" s="45">
        <f t="shared" si="20"/>
        <v>0</v>
      </c>
      <c r="M105" s="45">
        <f t="shared" si="21"/>
        <v>0</v>
      </c>
      <c r="N105" s="45">
        <f t="shared" si="22"/>
        <v>5147984</v>
      </c>
      <c r="O105" s="45">
        <f t="shared" si="23"/>
        <v>100</v>
      </c>
      <c r="P105" s="46">
        <v>0</v>
      </c>
    </row>
    <row r="106" spans="1:16" x14ac:dyDescent="0.3">
      <c r="A106" s="4">
        <v>100</v>
      </c>
      <c r="B106" s="29" t="s">
        <v>100</v>
      </c>
      <c r="C106" s="45">
        <v>2745508</v>
      </c>
      <c r="D106" s="45">
        <v>0</v>
      </c>
      <c r="E106" s="45">
        <v>2745508</v>
      </c>
      <c r="F106" s="45">
        <v>0</v>
      </c>
      <c r="G106" s="45">
        <v>0</v>
      </c>
      <c r="H106" s="45">
        <v>0</v>
      </c>
      <c r="I106" s="45">
        <f t="shared" si="18"/>
        <v>0</v>
      </c>
      <c r="J106" s="45">
        <f t="shared" si="19"/>
        <v>2745508</v>
      </c>
      <c r="K106" s="45">
        <v>0</v>
      </c>
      <c r="L106" s="45">
        <f t="shared" si="20"/>
        <v>0</v>
      </c>
      <c r="M106" s="45">
        <f t="shared" si="21"/>
        <v>0</v>
      </c>
      <c r="N106" s="45">
        <f t="shared" si="22"/>
        <v>2745508</v>
      </c>
      <c r="O106" s="45">
        <f t="shared" si="23"/>
        <v>100</v>
      </c>
      <c r="P106" s="46">
        <v>2745508</v>
      </c>
    </row>
    <row r="107" spans="1:16" x14ac:dyDescent="0.3">
      <c r="A107" s="4">
        <v>101</v>
      </c>
      <c r="B107" s="29" t="s">
        <v>113</v>
      </c>
      <c r="C107" s="45">
        <v>522000</v>
      </c>
      <c r="D107" s="45">
        <v>0</v>
      </c>
      <c r="E107" s="45">
        <v>522000</v>
      </c>
      <c r="F107" s="45">
        <v>0</v>
      </c>
      <c r="G107" s="45">
        <v>0</v>
      </c>
      <c r="H107" s="45">
        <v>0</v>
      </c>
      <c r="I107" s="45">
        <f t="shared" si="18"/>
        <v>0</v>
      </c>
      <c r="J107" s="45">
        <f t="shared" si="19"/>
        <v>522000</v>
      </c>
      <c r="K107" s="45">
        <v>0</v>
      </c>
      <c r="L107" s="45">
        <f t="shared" si="20"/>
        <v>0</v>
      </c>
      <c r="M107" s="45">
        <f t="shared" si="21"/>
        <v>0</v>
      </c>
      <c r="N107" s="45">
        <f t="shared" si="22"/>
        <v>522000</v>
      </c>
      <c r="O107" s="45">
        <f t="shared" si="23"/>
        <v>100</v>
      </c>
      <c r="P107" s="46">
        <v>522000</v>
      </c>
    </row>
    <row r="108" spans="1:16" x14ac:dyDescent="0.3">
      <c r="A108" s="4">
        <v>102</v>
      </c>
      <c r="B108" s="29" t="s">
        <v>145</v>
      </c>
      <c r="C108" s="45">
        <v>100000</v>
      </c>
      <c r="D108" s="45">
        <v>0</v>
      </c>
      <c r="E108" s="45">
        <v>100000</v>
      </c>
      <c r="F108" s="45">
        <v>0</v>
      </c>
      <c r="G108" s="45">
        <v>0</v>
      </c>
      <c r="H108" s="45">
        <v>0</v>
      </c>
      <c r="I108" s="45">
        <f t="shared" si="18"/>
        <v>0</v>
      </c>
      <c r="J108" s="45">
        <f t="shared" si="19"/>
        <v>100000</v>
      </c>
      <c r="K108" s="45">
        <v>0</v>
      </c>
      <c r="L108" s="45">
        <f t="shared" si="20"/>
        <v>0</v>
      </c>
      <c r="M108" s="45">
        <f t="shared" si="21"/>
        <v>0</v>
      </c>
      <c r="N108" s="45">
        <f t="shared" si="22"/>
        <v>100000</v>
      </c>
      <c r="O108" s="45">
        <f t="shared" si="23"/>
        <v>100</v>
      </c>
      <c r="P108" s="46">
        <v>100000</v>
      </c>
    </row>
    <row r="109" spans="1:16" x14ac:dyDescent="0.3">
      <c r="A109" s="4">
        <v>103</v>
      </c>
      <c r="B109" s="29" t="s">
        <v>132</v>
      </c>
      <c r="C109" s="45">
        <v>99490</v>
      </c>
      <c r="D109" s="45">
        <v>0</v>
      </c>
      <c r="E109" s="45">
        <v>99490</v>
      </c>
      <c r="F109" s="45">
        <v>0</v>
      </c>
      <c r="G109" s="45">
        <v>0</v>
      </c>
      <c r="H109" s="45">
        <v>0</v>
      </c>
      <c r="I109" s="45">
        <f t="shared" si="18"/>
        <v>0</v>
      </c>
      <c r="J109" s="45">
        <f t="shared" si="19"/>
        <v>99490</v>
      </c>
      <c r="K109" s="45">
        <v>0</v>
      </c>
      <c r="L109" s="45">
        <f t="shared" si="20"/>
        <v>0</v>
      </c>
      <c r="M109" s="45">
        <f t="shared" si="21"/>
        <v>0</v>
      </c>
      <c r="N109" s="45">
        <f t="shared" si="22"/>
        <v>99490</v>
      </c>
      <c r="O109" s="45">
        <f t="shared" si="23"/>
        <v>100</v>
      </c>
      <c r="P109" s="46">
        <v>0</v>
      </c>
    </row>
    <row r="110" spans="1:16" x14ac:dyDescent="0.3">
      <c r="A110" s="4">
        <v>104</v>
      </c>
      <c r="B110" s="29" t="s">
        <v>16</v>
      </c>
      <c r="C110" s="45">
        <v>36845</v>
      </c>
      <c r="D110" s="45">
        <v>0</v>
      </c>
      <c r="E110" s="45">
        <v>36845</v>
      </c>
      <c r="F110" s="45">
        <v>0</v>
      </c>
      <c r="G110" s="45">
        <v>0</v>
      </c>
      <c r="H110" s="45">
        <v>0</v>
      </c>
      <c r="I110" s="45">
        <f t="shared" si="18"/>
        <v>0</v>
      </c>
      <c r="J110" s="45">
        <f t="shared" si="19"/>
        <v>36845</v>
      </c>
      <c r="K110" s="45">
        <v>0</v>
      </c>
      <c r="L110" s="45">
        <f t="shared" si="20"/>
        <v>0</v>
      </c>
      <c r="M110" s="45">
        <f t="shared" si="21"/>
        <v>0</v>
      </c>
      <c r="N110" s="45">
        <f t="shared" si="22"/>
        <v>36845</v>
      </c>
      <c r="O110" s="45">
        <f t="shared" si="23"/>
        <v>100</v>
      </c>
      <c r="P110" s="46">
        <v>36845</v>
      </c>
    </row>
    <row r="111" spans="1:16" x14ac:dyDescent="0.3">
      <c r="A111" s="4">
        <v>105</v>
      </c>
      <c r="B111" s="29" t="s">
        <v>19</v>
      </c>
      <c r="C111" s="45">
        <v>3500000</v>
      </c>
      <c r="D111" s="45">
        <v>-3465000</v>
      </c>
      <c r="E111" s="45">
        <v>35000</v>
      </c>
      <c r="F111" s="45">
        <v>0</v>
      </c>
      <c r="G111" s="45">
        <v>0</v>
      </c>
      <c r="H111" s="45">
        <v>0</v>
      </c>
      <c r="I111" s="45">
        <f t="shared" si="18"/>
        <v>0</v>
      </c>
      <c r="J111" s="45">
        <f t="shared" si="19"/>
        <v>35000</v>
      </c>
      <c r="K111" s="45">
        <v>0</v>
      </c>
      <c r="L111" s="45">
        <f t="shared" si="20"/>
        <v>0</v>
      </c>
      <c r="M111" s="45">
        <f t="shared" si="21"/>
        <v>0</v>
      </c>
      <c r="N111" s="45">
        <f t="shared" si="22"/>
        <v>35000</v>
      </c>
      <c r="O111" s="45">
        <f t="shared" si="23"/>
        <v>100</v>
      </c>
      <c r="P111" s="46">
        <v>0</v>
      </c>
    </row>
    <row r="112" spans="1:16" s="18" customFormat="1" x14ac:dyDescent="0.3">
      <c r="A112" s="40">
        <v>106</v>
      </c>
      <c r="B112" s="41" t="s">
        <v>101</v>
      </c>
      <c r="C112" s="42">
        <v>92874623</v>
      </c>
      <c r="D112" s="42">
        <v>-92874623</v>
      </c>
      <c r="E112" s="42">
        <v>0</v>
      </c>
      <c r="F112" s="42">
        <v>0</v>
      </c>
      <c r="G112" s="42">
        <v>0</v>
      </c>
      <c r="H112" s="42">
        <v>0</v>
      </c>
      <c r="I112" s="42">
        <f t="shared" si="18"/>
        <v>0</v>
      </c>
      <c r="J112" s="42">
        <f t="shared" si="19"/>
        <v>0</v>
      </c>
      <c r="K112" s="42">
        <v>0</v>
      </c>
      <c r="L112" s="42">
        <f t="shared" si="20"/>
        <v>0</v>
      </c>
      <c r="M112" s="42">
        <f t="shared" si="21"/>
        <v>0</v>
      </c>
      <c r="N112" s="42">
        <f t="shared" si="22"/>
        <v>0</v>
      </c>
      <c r="O112" s="42">
        <f t="shared" si="23"/>
        <v>0</v>
      </c>
      <c r="P112" s="43">
        <v>32874623</v>
      </c>
    </row>
    <row r="113" spans="1:16" s="18" customFormat="1" x14ac:dyDescent="0.3">
      <c r="A113" s="40">
        <v>107</v>
      </c>
      <c r="B113" s="41" t="s">
        <v>130</v>
      </c>
      <c r="C113" s="42">
        <v>47419152</v>
      </c>
      <c r="D113" s="42">
        <v>-47419152</v>
      </c>
      <c r="E113" s="42">
        <v>0</v>
      </c>
      <c r="F113" s="42">
        <v>0</v>
      </c>
      <c r="G113" s="42">
        <v>0</v>
      </c>
      <c r="H113" s="42">
        <v>0</v>
      </c>
      <c r="I113" s="42">
        <f t="shared" si="18"/>
        <v>0</v>
      </c>
      <c r="J113" s="42">
        <f t="shared" si="19"/>
        <v>0</v>
      </c>
      <c r="K113" s="42">
        <v>0</v>
      </c>
      <c r="L113" s="42">
        <f t="shared" si="20"/>
        <v>0</v>
      </c>
      <c r="M113" s="42">
        <f t="shared" si="21"/>
        <v>0</v>
      </c>
      <c r="N113" s="42">
        <f t="shared" si="22"/>
        <v>0</v>
      </c>
      <c r="O113" s="42">
        <f t="shared" si="23"/>
        <v>0</v>
      </c>
      <c r="P113" s="43">
        <v>0</v>
      </c>
    </row>
    <row r="114" spans="1:16" s="18" customFormat="1" x14ac:dyDescent="0.3">
      <c r="A114" s="40">
        <v>108</v>
      </c>
      <c r="B114" s="41" t="s">
        <v>107</v>
      </c>
      <c r="C114" s="42">
        <v>6051958</v>
      </c>
      <c r="D114" s="42">
        <v>-6051958</v>
      </c>
      <c r="E114" s="42">
        <v>0</v>
      </c>
      <c r="F114" s="42">
        <v>0</v>
      </c>
      <c r="G114" s="42">
        <v>0</v>
      </c>
      <c r="H114" s="42">
        <v>0</v>
      </c>
      <c r="I114" s="42">
        <f t="shared" si="18"/>
        <v>0</v>
      </c>
      <c r="J114" s="42">
        <f t="shared" si="19"/>
        <v>0</v>
      </c>
      <c r="K114" s="42">
        <v>0</v>
      </c>
      <c r="L114" s="42">
        <f t="shared" si="20"/>
        <v>0</v>
      </c>
      <c r="M114" s="42">
        <f t="shared" si="21"/>
        <v>0</v>
      </c>
      <c r="N114" s="42">
        <f t="shared" si="22"/>
        <v>0</v>
      </c>
      <c r="O114" s="42">
        <f t="shared" si="23"/>
        <v>0</v>
      </c>
      <c r="P114" s="43">
        <v>0</v>
      </c>
    </row>
    <row r="115" spans="1:16" s="18" customFormat="1" x14ac:dyDescent="0.3">
      <c r="A115" s="40">
        <v>109</v>
      </c>
      <c r="B115" s="41" t="s">
        <v>103</v>
      </c>
      <c r="C115" s="42">
        <v>3481247</v>
      </c>
      <c r="D115" s="42">
        <v>-3481247</v>
      </c>
      <c r="E115" s="42">
        <v>0</v>
      </c>
      <c r="F115" s="42">
        <v>0</v>
      </c>
      <c r="G115" s="42">
        <v>0</v>
      </c>
      <c r="H115" s="42">
        <v>0</v>
      </c>
      <c r="I115" s="42">
        <f t="shared" si="18"/>
        <v>0</v>
      </c>
      <c r="J115" s="42">
        <f t="shared" si="19"/>
        <v>0</v>
      </c>
      <c r="K115" s="42">
        <v>0</v>
      </c>
      <c r="L115" s="42">
        <f t="shared" si="20"/>
        <v>0</v>
      </c>
      <c r="M115" s="42">
        <f t="shared" si="21"/>
        <v>0</v>
      </c>
      <c r="N115" s="42">
        <f t="shared" si="22"/>
        <v>0</v>
      </c>
      <c r="O115" s="42">
        <f t="shared" si="23"/>
        <v>0</v>
      </c>
      <c r="P115" s="43">
        <v>0</v>
      </c>
    </row>
    <row r="116" spans="1:16" s="18" customFormat="1" x14ac:dyDescent="0.3">
      <c r="A116" s="40">
        <v>110</v>
      </c>
      <c r="B116" s="41" t="s">
        <v>140</v>
      </c>
      <c r="C116" s="42">
        <v>2052442</v>
      </c>
      <c r="D116" s="42">
        <v>-2052442</v>
      </c>
      <c r="E116" s="42">
        <v>0</v>
      </c>
      <c r="F116" s="42">
        <v>0</v>
      </c>
      <c r="G116" s="42">
        <v>0</v>
      </c>
      <c r="H116" s="42">
        <v>0</v>
      </c>
      <c r="I116" s="42">
        <f t="shared" si="18"/>
        <v>0</v>
      </c>
      <c r="J116" s="42">
        <f t="shared" si="19"/>
        <v>0</v>
      </c>
      <c r="K116" s="42">
        <v>0</v>
      </c>
      <c r="L116" s="42">
        <f t="shared" si="20"/>
        <v>0</v>
      </c>
      <c r="M116" s="42">
        <f t="shared" si="21"/>
        <v>0</v>
      </c>
      <c r="N116" s="42">
        <f t="shared" si="22"/>
        <v>0</v>
      </c>
      <c r="O116" s="42">
        <f t="shared" si="23"/>
        <v>0</v>
      </c>
      <c r="P116" s="43">
        <v>0</v>
      </c>
    </row>
    <row r="117" spans="1:16" s="18" customFormat="1" x14ac:dyDescent="0.3">
      <c r="A117" s="40">
        <v>111</v>
      </c>
      <c r="B117" s="41" t="s">
        <v>127</v>
      </c>
      <c r="C117" s="42">
        <v>1843607</v>
      </c>
      <c r="D117" s="42">
        <v>-1843607</v>
      </c>
      <c r="E117" s="42">
        <v>0</v>
      </c>
      <c r="F117" s="42">
        <v>0</v>
      </c>
      <c r="G117" s="42">
        <v>0</v>
      </c>
      <c r="H117" s="42">
        <v>0</v>
      </c>
      <c r="I117" s="42">
        <f t="shared" si="18"/>
        <v>0</v>
      </c>
      <c r="J117" s="42">
        <f t="shared" si="19"/>
        <v>0</v>
      </c>
      <c r="K117" s="42">
        <v>0</v>
      </c>
      <c r="L117" s="42">
        <f t="shared" si="20"/>
        <v>0</v>
      </c>
      <c r="M117" s="42">
        <f t="shared" si="21"/>
        <v>0</v>
      </c>
      <c r="N117" s="42">
        <f t="shared" si="22"/>
        <v>0</v>
      </c>
      <c r="O117" s="42">
        <f t="shared" si="23"/>
        <v>0</v>
      </c>
      <c r="P117" s="43">
        <v>0</v>
      </c>
    </row>
    <row r="118" spans="1:16" s="18" customFormat="1" x14ac:dyDescent="0.3">
      <c r="A118" s="40">
        <v>112</v>
      </c>
      <c r="B118" s="41" t="s">
        <v>71</v>
      </c>
      <c r="C118" s="42">
        <v>630039</v>
      </c>
      <c r="D118" s="42">
        <v>-630039</v>
      </c>
      <c r="E118" s="42">
        <v>0</v>
      </c>
      <c r="F118" s="42">
        <v>0</v>
      </c>
      <c r="G118" s="42">
        <v>0</v>
      </c>
      <c r="H118" s="42">
        <v>0</v>
      </c>
      <c r="I118" s="42">
        <f t="shared" si="18"/>
        <v>0</v>
      </c>
      <c r="J118" s="42">
        <f t="shared" si="19"/>
        <v>0</v>
      </c>
      <c r="K118" s="42">
        <v>0</v>
      </c>
      <c r="L118" s="42">
        <f t="shared" si="20"/>
        <v>0</v>
      </c>
      <c r="M118" s="42">
        <f t="shared" si="21"/>
        <v>0</v>
      </c>
      <c r="N118" s="42">
        <f t="shared" si="22"/>
        <v>0</v>
      </c>
      <c r="O118" s="42">
        <f t="shared" si="23"/>
        <v>0</v>
      </c>
      <c r="P118" s="43">
        <v>0</v>
      </c>
    </row>
    <row r="119" spans="1:16" s="18" customFormat="1" x14ac:dyDescent="0.3">
      <c r="A119" s="40">
        <v>113</v>
      </c>
      <c r="B119" s="41" t="s">
        <v>128</v>
      </c>
      <c r="C119" s="42">
        <v>271054</v>
      </c>
      <c r="D119" s="42">
        <v>-271054</v>
      </c>
      <c r="E119" s="42">
        <v>0</v>
      </c>
      <c r="F119" s="42">
        <v>0</v>
      </c>
      <c r="G119" s="42">
        <v>0</v>
      </c>
      <c r="H119" s="42">
        <v>0</v>
      </c>
      <c r="I119" s="42">
        <f t="shared" si="18"/>
        <v>0</v>
      </c>
      <c r="J119" s="42">
        <f t="shared" si="19"/>
        <v>0</v>
      </c>
      <c r="K119" s="42">
        <v>0</v>
      </c>
      <c r="L119" s="42">
        <f t="shared" si="20"/>
        <v>0</v>
      </c>
      <c r="M119" s="42">
        <f t="shared" si="21"/>
        <v>0</v>
      </c>
      <c r="N119" s="42">
        <f t="shared" si="22"/>
        <v>0</v>
      </c>
      <c r="O119" s="42">
        <f t="shared" si="23"/>
        <v>0</v>
      </c>
      <c r="P119" s="43">
        <v>0</v>
      </c>
    </row>
    <row r="120" spans="1:16" s="18" customFormat="1" x14ac:dyDescent="0.3">
      <c r="A120" s="40">
        <v>114</v>
      </c>
      <c r="B120" s="41" t="s">
        <v>87</v>
      </c>
      <c r="C120" s="42">
        <v>144620</v>
      </c>
      <c r="D120" s="42">
        <v>-144620</v>
      </c>
      <c r="E120" s="42">
        <v>0</v>
      </c>
      <c r="F120" s="42">
        <v>0</v>
      </c>
      <c r="G120" s="42">
        <v>0</v>
      </c>
      <c r="H120" s="42">
        <v>0</v>
      </c>
      <c r="I120" s="42">
        <f t="shared" si="18"/>
        <v>0</v>
      </c>
      <c r="J120" s="42">
        <f t="shared" si="19"/>
        <v>0</v>
      </c>
      <c r="K120" s="42">
        <v>0</v>
      </c>
      <c r="L120" s="42">
        <f t="shared" si="20"/>
        <v>0</v>
      </c>
      <c r="M120" s="42">
        <f t="shared" si="21"/>
        <v>0</v>
      </c>
      <c r="N120" s="42">
        <f t="shared" si="22"/>
        <v>0</v>
      </c>
      <c r="O120" s="42">
        <f t="shared" si="23"/>
        <v>0</v>
      </c>
      <c r="P120" s="43">
        <v>0</v>
      </c>
    </row>
    <row r="121" spans="1:16" s="18" customFormat="1" x14ac:dyDescent="0.3">
      <c r="A121" s="40">
        <v>115</v>
      </c>
      <c r="B121" s="41" t="s">
        <v>119</v>
      </c>
      <c r="C121" s="42">
        <v>82007</v>
      </c>
      <c r="D121" s="42">
        <v>-82007</v>
      </c>
      <c r="E121" s="42">
        <v>0</v>
      </c>
      <c r="F121" s="42">
        <v>0</v>
      </c>
      <c r="G121" s="42">
        <v>0</v>
      </c>
      <c r="H121" s="42">
        <v>0</v>
      </c>
      <c r="I121" s="42">
        <f t="shared" si="18"/>
        <v>0</v>
      </c>
      <c r="J121" s="42">
        <f t="shared" si="19"/>
        <v>0</v>
      </c>
      <c r="K121" s="42">
        <v>0</v>
      </c>
      <c r="L121" s="42">
        <f t="shared" si="20"/>
        <v>0</v>
      </c>
      <c r="M121" s="42">
        <f t="shared" si="21"/>
        <v>0</v>
      </c>
      <c r="N121" s="42">
        <f t="shared" si="22"/>
        <v>0</v>
      </c>
      <c r="O121" s="42">
        <f t="shared" si="23"/>
        <v>0</v>
      </c>
      <c r="P121" s="43">
        <v>0</v>
      </c>
    </row>
    <row r="122" spans="1:16" x14ac:dyDescent="0.3">
      <c r="A122" s="4">
        <v>116</v>
      </c>
      <c r="B122" s="29" t="s">
        <v>142</v>
      </c>
      <c r="C122" s="45">
        <v>0</v>
      </c>
      <c r="D122" s="45">
        <v>0</v>
      </c>
      <c r="E122" s="45">
        <v>0</v>
      </c>
      <c r="F122" s="45">
        <v>0</v>
      </c>
      <c r="G122" s="45">
        <v>0</v>
      </c>
      <c r="H122" s="45">
        <v>0</v>
      </c>
      <c r="I122" s="45">
        <f t="shared" si="18"/>
        <v>0</v>
      </c>
      <c r="J122" s="45">
        <f t="shared" si="19"/>
        <v>0</v>
      </c>
      <c r="K122" s="45">
        <v>0</v>
      </c>
      <c r="L122" s="45">
        <f t="shared" si="20"/>
        <v>0</v>
      </c>
      <c r="M122" s="45">
        <f t="shared" si="21"/>
        <v>0</v>
      </c>
      <c r="N122" s="45">
        <f t="shared" si="22"/>
        <v>0</v>
      </c>
      <c r="O122" s="45">
        <f t="shared" si="23"/>
        <v>0</v>
      </c>
      <c r="P122" s="46">
        <v>0</v>
      </c>
    </row>
    <row r="123" spans="1:16" x14ac:dyDescent="0.3">
      <c r="A123" s="4">
        <v>117</v>
      </c>
      <c r="B123" s="29" t="s">
        <v>134</v>
      </c>
      <c r="C123" s="45">
        <v>0</v>
      </c>
      <c r="D123" s="45">
        <v>0</v>
      </c>
      <c r="E123" s="45">
        <v>0</v>
      </c>
      <c r="F123" s="45">
        <v>0</v>
      </c>
      <c r="G123" s="45">
        <v>0</v>
      </c>
      <c r="H123" s="45">
        <v>0</v>
      </c>
      <c r="I123" s="45">
        <f t="shared" si="18"/>
        <v>0</v>
      </c>
      <c r="J123" s="45">
        <f t="shared" si="19"/>
        <v>0</v>
      </c>
      <c r="K123" s="45">
        <v>0</v>
      </c>
      <c r="L123" s="45">
        <f t="shared" si="20"/>
        <v>0</v>
      </c>
      <c r="M123" s="45">
        <f t="shared" si="21"/>
        <v>0</v>
      </c>
      <c r="N123" s="45">
        <f t="shared" si="22"/>
        <v>0</v>
      </c>
      <c r="O123" s="45">
        <f t="shared" si="23"/>
        <v>0</v>
      </c>
      <c r="P123" s="46">
        <v>0</v>
      </c>
    </row>
    <row r="124" spans="1:16" x14ac:dyDescent="0.3">
      <c r="A124" s="4">
        <v>118</v>
      </c>
      <c r="B124" s="29" t="s">
        <v>126</v>
      </c>
      <c r="C124" s="45">
        <v>0</v>
      </c>
      <c r="D124" s="45">
        <v>0</v>
      </c>
      <c r="E124" s="45">
        <v>0</v>
      </c>
      <c r="F124" s="45">
        <v>0</v>
      </c>
      <c r="G124" s="45">
        <v>0</v>
      </c>
      <c r="H124" s="45">
        <v>0</v>
      </c>
      <c r="I124" s="45">
        <f t="shared" si="18"/>
        <v>0</v>
      </c>
      <c r="J124" s="45">
        <f t="shared" si="19"/>
        <v>0</v>
      </c>
      <c r="K124" s="45">
        <v>0</v>
      </c>
      <c r="L124" s="45">
        <f t="shared" si="20"/>
        <v>0</v>
      </c>
      <c r="M124" s="45">
        <f t="shared" si="21"/>
        <v>0</v>
      </c>
      <c r="N124" s="45">
        <f t="shared" si="22"/>
        <v>0</v>
      </c>
      <c r="O124" s="45">
        <f t="shared" si="23"/>
        <v>0</v>
      </c>
      <c r="P124" s="46">
        <v>0</v>
      </c>
    </row>
    <row r="125" spans="1:16" x14ac:dyDescent="0.3">
      <c r="A125" s="4">
        <v>119</v>
      </c>
      <c r="B125" s="29" t="s">
        <v>139</v>
      </c>
      <c r="C125" s="45">
        <v>0</v>
      </c>
      <c r="D125" s="45">
        <v>0</v>
      </c>
      <c r="E125" s="45">
        <v>0</v>
      </c>
      <c r="F125" s="45">
        <v>0</v>
      </c>
      <c r="G125" s="45">
        <v>0</v>
      </c>
      <c r="H125" s="45">
        <v>0</v>
      </c>
      <c r="I125" s="45">
        <f t="shared" si="18"/>
        <v>0</v>
      </c>
      <c r="J125" s="45">
        <f t="shared" si="19"/>
        <v>0</v>
      </c>
      <c r="K125" s="45">
        <v>0</v>
      </c>
      <c r="L125" s="45">
        <f t="shared" si="20"/>
        <v>0</v>
      </c>
      <c r="M125" s="45">
        <f t="shared" si="21"/>
        <v>0</v>
      </c>
      <c r="N125" s="45">
        <f t="shared" si="22"/>
        <v>0</v>
      </c>
      <c r="O125" s="45">
        <f t="shared" si="23"/>
        <v>0</v>
      </c>
      <c r="P125" s="46">
        <v>0</v>
      </c>
    </row>
    <row r="126" spans="1:16" x14ac:dyDescent="0.3">
      <c r="A126" s="4">
        <v>120</v>
      </c>
      <c r="B126" s="47" t="s">
        <v>123</v>
      </c>
      <c r="C126" s="48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5">
        <f t="shared" si="18"/>
        <v>0</v>
      </c>
      <c r="J126" s="45">
        <f t="shared" si="19"/>
        <v>0</v>
      </c>
      <c r="K126" s="48">
        <v>0</v>
      </c>
      <c r="L126" s="45">
        <f t="shared" si="20"/>
        <v>0</v>
      </c>
      <c r="M126" s="45">
        <f t="shared" si="21"/>
        <v>0</v>
      </c>
      <c r="N126" s="45">
        <f t="shared" si="22"/>
        <v>0</v>
      </c>
      <c r="O126" s="45">
        <f t="shared" si="23"/>
        <v>0</v>
      </c>
      <c r="P126" s="49">
        <v>0</v>
      </c>
    </row>
    <row r="127" spans="1:16" x14ac:dyDescent="0.3">
      <c r="A127" s="4">
        <v>121</v>
      </c>
      <c r="B127" s="47" t="s">
        <v>106</v>
      </c>
      <c r="C127" s="48">
        <v>0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5">
        <f t="shared" si="18"/>
        <v>0</v>
      </c>
      <c r="J127" s="45">
        <f t="shared" si="19"/>
        <v>0</v>
      </c>
      <c r="K127" s="48">
        <v>0</v>
      </c>
      <c r="L127" s="45">
        <f t="shared" si="20"/>
        <v>0</v>
      </c>
      <c r="M127" s="45">
        <f t="shared" si="21"/>
        <v>0</v>
      </c>
      <c r="N127" s="45">
        <f t="shared" si="22"/>
        <v>0</v>
      </c>
      <c r="O127" s="45">
        <f t="shared" si="23"/>
        <v>0</v>
      </c>
      <c r="P127" s="49">
        <v>0</v>
      </c>
    </row>
    <row r="128" spans="1:16" x14ac:dyDescent="0.3">
      <c r="A128" s="4">
        <v>122</v>
      </c>
      <c r="B128" s="47" t="s">
        <v>98</v>
      </c>
      <c r="C128" s="48">
        <v>0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5">
        <f t="shared" si="18"/>
        <v>0</v>
      </c>
      <c r="J128" s="45">
        <f t="shared" si="19"/>
        <v>0</v>
      </c>
      <c r="K128" s="48">
        <v>0</v>
      </c>
      <c r="L128" s="45">
        <f t="shared" si="20"/>
        <v>0</v>
      </c>
      <c r="M128" s="45">
        <f t="shared" si="21"/>
        <v>0</v>
      </c>
      <c r="N128" s="45">
        <f t="shared" si="22"/>
        <v>0</v>
      </c>
      <c r="O128" s="45">
        <f t="shared" si="23"/>
        <v>0</v>
      </c>
      <c r="P128" s="49">
        <v>0</v>
      </c>
    </row>
    <row r="129" spans="1:16" x14ac:dyDescent="0.3">
      <c r="A129" s="4">
        <v>123</v>
      </c>
      <c r="B129" s="47" t="s">
        <v>18</v>
      </c>
      <c r="C129" s="48">
        <v>0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5">
        <f t="shared" si="18"/>
        <v>0</v>
      </c>
      <c r="J129" s="45">
        <f t="shared" si="19"/>
        <v>0</v>
      </c>
      <c r="K129" s="48">
        <v>0</v>
      </c>
      <c r="L129" s="45">
        <f t="shared" si="20"/>
        <v>0</v>
      </c>
      <c r="M129" s="45">
        <f t="shared" si="21"/>
        <v>0</v>
      </c>
      <c r="N129" s="45">
        <f t="shared" si="22"/>
        <v>0</v>
      </c>
      <c r="O129" s="45">
        <f t="shared" si="23"/>
        <v>0</v>
      </c>
      <c r="P129" s="49">
        <v>0</v>
      </c>
    </row>
    <row r="130" spans="1:16" x14ac:dyDescent="0.3">
      <c r="A130" s="4">
        <v>124</v>
      </c>
      <c r="B130" s="47" t="s">
        <v>116</v>
      </c>
      <c r="C130" s="48">
        <v>0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5">
        <f t="shared" si="18"/>
        <v>0</v>
      </c>
      <c r="J130" s="45">
        <f t="shared" si="19"/>
        <v>0</v>
      </c>
      <c r="K130" s="48">
        <v>0</v>
      </c>
      <c r="L130" s="45">
        <f t="shared" si="20"/>
        <v>0</v>
      </c>
      <c r="M130" s="45">
        <f t="shared" si="21"/>
        <v>0</v>
      </c>
      <c r="N130" s="45">
        <f t="shared" si="22"/>
        <v>0</v>
      </c>
      <c r="O130" s="45">
        <f t="shared" si="23"/>
        <v>0</v>
      </c>
      <c r="P130" s="49">
        <v>0</v>
      </c>
    </row>
    <row r="131" spans="1:16" x14ac:dyDescent="0.3">
      <c r="A131" s="4">
        <v>125</v>
      </c>
      <c r="B131" s="47" t="s">
        <v>129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5">
        <f t="shared" si="18"/>
        <v>0</v>
      </c>
      <c r="J131" s="45">
        <f t="shared" si="19"/>
        <v>0</v>
      </c>
      <c r="K131" s="48">
        <v>0</v>
      </c>
      <c r="L131" s="45">
        <f t="shared" si="20"/>
        <v>0</v>
      </c>
      <c r="M131" s="45">
        <f t="shared" si="21"/>
        <v>0</v>
      </c>
      <c r="N131" s="45">
        <f t="shared" si="22"/>
        <v>0</v>
      </c>
      <c r="O131" s="45">
        <f t="shared" si="23"/>
        <v>0</v>
      </c>
      <c r="P131" s="49">
        <v>0</v>
      </c>
    </row>
    <row r="132" spans="1:16" ht="30" customHeight="1" thickBot="1" x14ac:dyDescent="0.35">
      <c r="A132" s="4"/>
      <c r="B132" s="25" t="s">
        <v>21</v>
      </c>
      <c r="C132" s="15">
        <f t="shared" ref="C132:H132" si="24">SUM(C7:C131)</f>
        <v>3012887384</v>
      </c>
      <c r="D132" s="26">
        <f t="shared" si="24"/>
        <v>-295566076.90999997</v>
      </c>
      <c r="E132" s="16">
        <f t="shared" si="24"/>
        <v>2717321307.0899992</v>
      </c>
      <c r="F132" s="26">
        <f t="shared" si="24"/>
        <v>1536606423.0400021</v>
      </c>
      <c r="G132" s="26">
        <f t="shared" si="24"/>
        <v>0</v>
      </c>
      <c r="H132" s="17">
        <f t="shared" si="24"/>
        <v>1536606423.0400021</v>
      </c>
      <c r="I132" s="27">
        <f t="shared" ref="I132" si="25">IFERROR(H132/E132*100,0)</f>
        <v>56.548573002048329</v>
      </c>
      <c r="J132" s="26">
        <f t="shared" ref="J132" si="26">E132-H132</f>
        <v>1180714884.0499971</v>
      </c>
      <c r="K132" s="28">
        <f>SUM(K7:K131)</f>
        <v>814289586.17999995</v>
      </c>
      <c r="L132" s="16">
        <f t="shared" ref="L132" si="27">H132+K132</f>
        <v>2350896009.2200022</v>
      </c>
      <c r="M132" s="27">
        <f t="shared" ref="M132" si="28">IFERROR(L132/E132*100,0)</f>
        <v>86.51520168358725</v>
      </c>
      <c r="N132" s="26">
        <f t="shared" ref="N132" si="29">E132-L132</f>
        <v>366425297.86999702</v>
      </c>
      <c r="O132" s="27">
        <f t="shared" ref="O132" si="30">IFERROR(N132/E132*100,0)</f>
        <v>13.484798316412746</v>
      </c>
      <c r="P132" s="50">
        <f>SUM(P7:P131)</f>
        <v>2040787062.2300003</v>
      </c>
    </row>
    <row r="133" spans="1:16" ht="15" thickTop="1" x14ac:dyDescent="0.3">
      <c r="A133" s="4"/>
      <c r="B133" s="14" t="s">
        <v>22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ortState xmlns:xlrd2="http://schemas.microsoft.com/office/spreadsheetml/2017/richdata2" ref="A7:P131">
    <sortCondition descending="1" ref="L7:L131"/>
    <sortCondition descending="1" ref="E7:E131"/>
    <sortCondition descending="1" ref="C7:C131"/>
    <sortCondition ref="B7:B131"/>
  </sortState>
  <mergeCells count="4">
    <mergeCell ref="B1:P1"/>
    <mergeCell ref="B2:P2"/>
    <mergeCell ref="B3:P3"/>
    <mergeCell ref="B4:P4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
&amp;A&amp;CUCEMGP - JJAR&amp;R&amp;P 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4"/>
  <sheetViews>
    <sheetView zoomScale="90" zoomScaleNormal="85" workbookViewId="0">
      <pane xSplit="2" ySplit="6" topLeftCell="C95" activePane="bottomRight" state="frozen"/>
      <selection pane="topRight" activeCell="C1" sqref="C1"/>
      <selection pane="bottomLeft" activeCell="A8" sqref="A8"/>
      <selection pane="bottomRight" activeCell="C109" sqref="C109"/>
    </sheetView>
  </sheetViews>
  <sheetFormatPr baseColWidth="10" defaultRowHeight="14.4" x14ac:dyDescent="0.3"/>
  <cols>
    <col min="1" max="1" width="5.6640625" customWidth="1"/>
    <col min="2" max="2" width="50.6640625" customWidth="1"/>
    <col min="3" max="6" width="16.6640625" customWidth="1"/>
    <col min="7" max="7" width="15.6640625" customWidth="1"/>
    <col min="8" max="8" width="16.6640625" customWidth="1"/>
    <col min="9" max="9" width="12.44140625" customWidth="1"/>
    <col min="10" max="10" width="16.6640625" customWidth="1"/>
    <col min="11" max="11" width="15" customWidth="1"/>
    <col min="12" max="13" width="16.6640625" customWidth="1"/>
    <col min="14" max="14" width="14.88671875" customWidth="1"/>
    <col min="16" max="16" width="15.5546875" customWidth="1"/>
  </cols>
  <sheetData>
    <row r="1" spans="1:16" x14ac:dyDescent="0.3">
      <c r="A1" s="3"/>
      <c r="B1" s="51" t="s">
        <v>30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x14ac:dyDescent="0.3">
      <c r="A2" s="3"/>
      <c r="B2" s="51" t="s">
        <v>29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3">
      <c r="A3" s="3"/>
      <c r="B3" s="51" t="s">
        <v>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16.5" customHeight="1" x14ac:dyDescent="0.3">
      <c r="A4" s="3"/>
      <c r="B4" s="51" t="s">
        <v>1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6.2" thickBot="1" x14ac:dyDescent="0.35">
      <c r="A5" s="3"/>
      <c r="B5" s="5" t="s">
        <v>175</v>
      </c>
      <c r="C5" s="52" t="s">
        <v>23</v>
      </c>
      <c r="D5" s="52"/>
      <c r="E5" s="52"/>
      <c r="F5" s="52"/>
      <c r="G5" s="52"/>
      <c r="H5" s="52"/>
      <c r="I5" s="52"/>
      <c r="J5" s="52"/>
      <c r="K5" s="52"/>
      <c r="L5" s="7"/>
      <c r="M5" s="8"/>
      <c r="N5" s="44" t="s">
        <v>176</v>
      </c>
      <c r="P5" s="7"/>
    </row>
    <row r="6" spans="1:16" ht="43.8" thickTop="1" x14ac:dyDescent="0.3">
      <c r="A6" s="2"/>
      <c r="B6" s="9" t="s">
        <v>24</v>
      </c>
      <c r="C6" s="10" t="s">
        <v>2</v>
      </c>
      <c r="D6" s="10" t="s">
        <v>27</v>
      </c>
      <c r="E6" s="10" t="s">
        <v>4</v>
      </c>
      <c r="F6" s="10" t="s">
        <v>28</v>
      </c>
      <c r="G6" s="10" t="s">
        <v>6</v>
      </c>
      <c r="H6" s="10" t="s">
        <v>7</v>
      </c>
      <c r="I6" s="11" t="s">
        <v>9</v>
      </c>
      <c r="J6" s="10" t="s">
        <v>8</v>
      </c>
      <c r="K6" s="19" t="s">
        <v>10</v>
      </c>
      <c r="L6" s="10" t="s">
        <v>11</v>
      </c>
      <c r="M6" s="11" t="s">
        <v>9</v>
      </c>
      <c r="N6" s="10" t="s">
        <v>12</v>
      </c>
      <c r="O6" s="11" t="s">
        <v>9</v>
      </c>
      <c r="P6" s="12" t="s">
        <v>13</v>
      </c>
    </row>
    <row r="7" spans="1:16" x14ac:dyDescent="0.3">
      <c r="A7" s="4">
        <v>1</v>
      </c>
      <c r="B7" s="29" t="s">
        <v>32</v>
      </c>
      <c r="C7" s="45">
        <v>10170266</v>
      </c>
      <c r="D7" s="45">
        <v>3432000</v>
      </c>
      <c r="E7" s="45">
        <v>13602266</v>
      </c>
      <c r="F7" s="45">
        <v>10487943.52</v>
      </c>
      <c r="G7" s="45">
        <v>0</v>
      </c>
      <c r="H7" s="45">
        <v>10487943.52</v>
      </c>
      <c r="I7" s="45">
        <f>IFERROR(H7/E7*100,0)</f>
        <v>77.104384813530331</v>
      </c>
      <c r="J7" s="45">
        <f t="shared" ref="J7:J38" si="0">E7-H7</f>
        <v>3114322.4800000004</v>
      </c>
      <c r="K7" s="45">
        <v>0</v>
      </c>
      <c r="L7" s="45">
        <f t="shared" ref="L7:L38" si="1">H7+K7</f>
        <v>10487943.52</v>
      </c>
      <c r="M7" s="45">
        <f>IFERROR(L7/E7*100,0)</f>
        <v>77.104384813530331</v>
      </c>
      <c r="N7" s="45">
        <f t="shared" ref="N7:N38" si="2">E7-L7</f>
        <v>3114322.4800000004</v>
      </c>
      <c r="O7" s="45">
        <f t="shared" ref="O7:O38" si="3">IFERROR(N7/E7*100,0)</f>
        <v>22.895615186469669</v>
      </c>
      <c r="P7" s="46">
        <v>10500000</v>
      </c>
    </row>
    <row r="8" spans="1:16" x14ac:dyDescent="0.3">
      <c r="A8" s="4">
        <v>2</v>
      </c>
      <c r="B8" s="29" t="s">
        <v>14</v>
      </c>
      <c r="C8" s="45">
        <v>3500000</v>
      </c>
      <c r="D8" s="45">
        <v>-15949.21</v>
      </c>
      <c r="E8" s="45">
        <v>3484050.79</v>
      </c>
      <c r="F8" s="45">
        <v>3484050.79</v>
      </c>
      <c r="G8" s="45">
        <v>0</v>
      </c>
      <c r="H8" s="45">
        <v>3484050.79</v>
      </c>
      <c r="I8" s="45">
        <f>IFERROR(H8/E8*100,0)</f>
        <v>100</v>
      </c>
      <c r="J8" s="45">
        <f t="shared" si="0"/>
        <v>0</v>
      </c>
      <c r="K8" s="45">
        <v>0</v>
      </c>
      <c r="L8" s="45">
        <f t="shared" si="1"/>
        <v>3484050.79</v>
      </c>
      <c r="M8" s="45">
        <f>IFERROR(L8/E8*100,)</f>
        <v>100</v>
      </c>
      <c r="N8" s="45">
        <f t="shared" si="2"/>
        <v>0</v>
      </c>
      <c r="O8" s="45">
        <f t="shared" si="3"/>
        <v>0</v>
      </c>
      <c r="P8" s="46">
        <v>0</v>
      </c>
    </row>
    <row r="9" spans="1:16" x14ac:dyDescent="0.3">
      <c r="A9" s="4">
        <v>3</v>
      </c>
      <c r="B9" s="29" t="s">
        <v>18</v>
      </c>
      <c r="C9" s="45">
        <v>0</v>
      </c>
      <c r="D9" s="45">
        <v>2341960.7000000002</v>
      </c>
      <c r="E9" s="45">
        <v>2341960.7000000002</v>
      </c>
      <c r="F9" s="45">
        <v>1766059.29</v>
      </c>
      <c r="G9" s="45">
        <v>0</v>
      </c>
      <c r="H9" s="45">
        <v>1766059.29</v>
      </c>
      <c r="I9" s="45">
        <f>IFERROR(H9/E9*100,)</f>
        <v>75.409433215510404</v>
      </c>
      <c r="J9" s="45">
        <f t="shared" si="0"/>
        <v>575901.41000000015</v>
      </c>
      <c r="K9" s="45">
        <v>0</v>
      </c>
      <c r="L9" s="45">
        <f t="shared" si="1"/>
        <v>1766059.29</v>
      </c>
      <c r="M9" s="45">
        <f>IFERROR(L9/E9*100,0)</f>
        <v>75.409433215510404</v>
      </c>
      <c r="N9" s="45">
        <f t="shared" si="2"/>
        <v>575901.41000000015</v>
      </c>
      <c r="O9" s="45">
        <f t="shared" si="3"/>
        <v>24.590566784489599</v>
      </c>
      <c r="P9" s="46">
        <v>0</v>
      </c>
    </row>
    <row r="10" spans="1:16" x14ac:dyDescent="0.3">
      <c r="A10" s="4">
        <v>4</v>
      </c>
      <c r="B10" s="29" t="s">
        <v>50</v>
      </c>
      <c r="C10" s="45">
        <v>1100000</v>
      </c>
      <c r="D10" s="45">
        <v>0</v>
      </c>
      <c r="E10" s="45">
        <v>1100000</v>
      </c>
      <c r="F10" s="45">
        <v>931798.81</v>
      </c>
      <c r="G10" s="45">
        <v>0</v>
      </c>
      <c r="H10" s="45">
        <v>931798.81</v>
      </c>
      <c r="I10" s="45">
        <f>IFERROR(H10/E10*100,0)</f>
        <v>84.708982727272726</v>
      </c>
      <c r="J10" s="45">
        <f t="shared" si="0"/>
        <v>168201.18999999994</v>
      </c>
      <c r="K10" s="45">
        <v>0</v>
      </c>
      <c r="L10" s="45">
        <f t="shared" si="1"/>
        <v>931798.81</v>
      </c>
      <c r="M10" s="45">
        <f>IFERROR(L10/E10*100,)</f>
        <v>84.708982727272726</v>
      </c>
      <c r="N10" s="45">
        <f t="shared" si="2"/>
        <v>168201.18999999994</v>
      </c>
      <c r="O10" s="45">
        <f t="shared" si="3"/>
        <v>15.291017272727267</v>
      </c>
      <c r="P10" s="46">
        <v>0</v>
      </c>
    </row>
    <row r="11" spans="1:16" x14ac:dyDescent="0.3">
      <c r="A11" s="4">
        <v>5</v>
      </c>
      <c r="B11" s="29" t="s">
        <v>75</v>
      </c>
      <c r="C11" s="45">
        <v>965600</v>
      </c>
      <c r="D11" s="45">
        <v>-85600</v>
      </c>
      <c r="E11" s="45">
        <v>880000</v>
      </c>
      <c r="F11" s="45">
        <v>880000.01</v>
      </c>
      <c r="G11" s="45">
        <v>0</v>
      </c>
      <c r="H11" s="45">
        <v>880000.01</v>
      </c>
      <c r="I11" s="45">
        <f>IFERROR(H11/E11*100,0)</f>
        <v>100.00000113636365</v>
      </c>
      <c r="J11" s="45">
        <f t="shared" si="0"/>
        <v>-1.0000000009313226E-2</v>
      </c>
      <c r="K11" s="45">
        <v>0</v>
      </c>
      <c r="L11" s="45">
        <f t="shared" si="1"/>
        <v>880000.01</v>
      </c>
      <c r="M11" s="45">
        <f>IFERROR(L11/E11*100,0)</f>
        <v>100.00000113636365</v>
      </c>
      <c r="N11" s="45">
        <f t="shared" si="2"/>
        <v>-1.0000000009313226E-2</v>
      </c>
      <c r="O11" s="45">
        <f t="shared" si="3"/>
        <v>-1.1363636374219575E-6</v>
      </c>
      <c r="P11" s="46">
        <v>0</v>
      </c>
    </row>
    <row r="12" spans="1:16" x14ac:dyDescent="0.3">
      <c r="A12" s="4">
        <v>6</v>
      </c>
      <c r="B12" s="29" t="s">
        <v>19</v>
      </c>
      <c r="C12" s="45">
        <v>7707421</v>
      </c>
      <c r="D12" s="45">
        <v>-3153774</v>
      </c>
      <c r="E12" s="45">
        <v>4553647</v>
      </c>
      <c r="F12" s="45">
        <v>799165.3</v>
      </c>
      <c r="G12" s="45">
        <v>0</v>
      </c>
      <c r="H12" s="45">
        <v>799165.3</v>
      </c>
      <c r="I12" s="45">
        <f>IFERROR(H12/E12*100,)</f>
        <v>17.550005523045595</v>
      </c>
      <c r="J12" s="45">
        <f t="shared" si="0"/>
        <v>3754481.7</v>
      </c>
      <c r="K12" s="45">
        <v>0</v>
      </c>
      <c r="L12" s="45">
        <f t="shared" si="1"/>
        <v>799165.3</v>
      </c>
      <c r="M12" s="45">
        <f>IFERROR(L12/E12*100,)</f>
        <v>17.550005523045595</v>
      </c>
      <c r="N12" s="45">
        <f t="shared" si="2"/>
        <v>3754481.7</v>
      </c>
      <c r="O12" s="45">
        <f t="shared" si="3"/>
        <v>82.449994476954416</v>
      </c>
      <c r="P12" s="46">
        <v>0</v>
      </c>
    </row>
    <row r="13" spans="1:16" x14ac:dyDescent="0.3">
      <c r="A13" s="4">
        <v>7</v>
      </c>
      <c r="B13" s="29" t="s">
        <v>77</v>
      </c>
      <c r="C13" s="45">
        <v>9445538</v>
      </c>
      <c r="D13" s="45">
        <v>0</v>
      </c>
      <c r="E13" s="45">
        <v>9445538</v>
      </c>
      <c r="F13" s="45">
        <v>762299.98</v>
      </c>
      <c r="G13" s="45">
        <v>0</v>
      </c>
      <c r="H13" s="45">
        <v>762299.98</v>
      </c>
      <c r="I13" s="45">
        <f>IFERROR(H13/E13*100,0)</f>
        <v>8.0704770866413327</v>
      </c>
      <c r="J13" s="45">
        <f t="shared" si="0"/>
        <v>8683238.0199999996</v>
      </c>
      <c r="K13" s="45">
        <v>0</v>
      </c>
      <c r="L13" s="45">
        <f t="shared" si="1"/>
        <v>762299.98</v>
      </c>
      <c r="M13" s="45">
        <f>IFERROR(L13/E13*100,0)</f>
        <v>8.0704770866413327</v>
      </c>
      <c r="N13" s="45">
        <f t="shared" si="2"/>
        <v>8683238.0199999996</v>
      </c>
      <c r="O13" s="45">
        <f t="shared" si="3"/>
        <v>91.929522913358667</v>
      </c>
      <c r="P13" s="46">
        <v>0</v>
      </c>
    </row>
    <row r="14" spans="1:16" x14ac:dyDescent="0.3">
      <c r="A14" s="4">
        <v>8</v>
      </c>
      <c r="B14" s="29" t="s">
        <v>118</v>
      </c>
      <c r="C14" s="45">
        <v>1961000</v>
      </c>
      <c r="D14" s="45">
        <v>0</v>
      </c>
      <c r="E14" s="45">
        <v>1961000</v>
      </c>
      <c r="F14" s="45">
        <v>651202.30000000005</v>
      </c>
      <c r="G14" s="45">
        <v>0</v>
      </c>
      <c r="H14" s="45">
        <v>651202.30000000005</v>
      </c>
      <c r="I14" s="45">
        <f>IFERROR(H14/E14*100,0)</f>
        <v>33.20766445690974</v>
      </c>
      <c r="J14" s="45">
        <f t="shared" si="0"/>
        <v>1309797.7</v>
      </c>
      <c r="K14" s="45">
        <v>0</v>
      </c>
      <c r="L14" s="45">
        <f t="shared" si="1"/>
        <v>651202.30000000005</v>
      </c>
      <c r="M14" s="45">
        <f>IFERROR(L14/E14*100,)</f>
        <v>33.20766445690974</v>
      </c>
      <c r="N14" s="45">
        <f t="shared" si="2"/>
        <v>1309797.7</v>
      </c>
      <c r="O14" s="45">
        <f t="shared" si="3"/>
        <v>66.792335543090246</v>
      </c>
      <c r="P14" s="46">
        <v>0</v>
      </c>
    </row>
    <row r="15" spans="1:16" x14ac:dyDescent="0.3">
      <c r="A15" s="4">
        <v>9</v>
      </c>
      <c r="B15" s="29" t="s">
        <v>173</v>
      </c>
      <c r="C15" s="45">
        <v>0</v>
      </c>
      <c r="D15" s="45">
        <v>1421231.58</v>
      </c>
      <c r="E15" s="45">
        <v>1421231.58</v>
      </c>
      <c r="F15" s="45">
        <v>113290.3</v>
      </c>
      <c r="G15" s="45">
        <v>0</v>
      </c>
      <c r="H15" s="45">
        <v>113290.3</v>
      </c>
      <c r="I15" s="45">
        <f>IFERROR(H15/E15*100,)</f>
        <v>7.9712765740823182</v>
      </c>
      <c r="J15" s="45">
        <f t="shared" si="0"/>
        <v>1307941.28</v>
      </c>
      <c r="K15" s="45">
        <v>447488.84</v>
      </c>
      <c r="L15" s="45">
        <f t="shared" si="1"/>
        <v>560779.14</v>
      </c>
      <c r="M15" s="45">
        <f>IFERROR(L15/E15*100,0)</f>
        <v>39.457267055661681</v>
      </c>
      <c r="N15" s="45">
        <f t="shared" si="2"/>
        <v>860452.44000000006</v>
      </c>
      <c r="O15" s="45">
        <f t="shared" si="3"/>
        <v>60.542732944338319</v>
      </c>
      <c r="P15" s="46">
        <v>1421231.58</v>
      </c>
    </row>
    <row r="16" spans="1:16" x14ac:dyDescent="0.3">
      <c r="A16" s="4">
        <v>10</v>
      </c>
      <c r="B16" s="29" t="s">
        <v>15</v>
      </c>
      <c r="C16" s="45">
        <v>458522</v>
      </c>
      <c r="D16" s="45">
        <v>0</v>
      </c>
      <c r="E16" s="45">
        <v>458522</v>
      </c>
      <c r="F16" s="45">
        <v>449840.23</v>
      </c>
      <c r="G16" s="45">
        <v>0</v>
      </c>
      <c r="H16" s="45">
        <v>449840.23</v>
      </c>
      <c r="I16" s="45">
        <f>IFERROR(H16/E16*100,0)</f>
        <v>98.106575038929421</v>
      </c>
      <c r="J16" s="45">
        <f t="shared" si="0"/>
        <v>8681.7700000000186</v>
      </c>
      <c r="K16" s="45">
        <v>80475</v>
      </c>
      <c r="L16" s="45">
        <f t="shared" si="1"/>
        <v>530315.23</v>
      </c>
      <c r="M16" s="45">
        <f>IFERROR(L16/E16*100,)</f>
        <v>115.65753224490865</v>
      </c>
      <c r="N16" s="45">
        <f t="shared" si="2"/>
        <v>-71793.229999999981</v>
      </c>
      <c r="O16" s="45">
        <f t="shared" si="3"/>
        <v>-15.657532244908637</v>
      </c>
      <c r="P16" s="46">
        <v>458522</v>
      </c>
    </row>
    <row r="17" spans="1:16" x14ac:dyDescent="0.3">
      <c r="A17" s="4">
        <v>11</v>
      </c>
      <c r="B17" s="29" t="s">
        <v>16</v>
      </c>
      <c r="C17" s="45">
        <v>1390042</v>
      </c>
      <c r="D17" s="45">
        <v>0</v>
      </c>
      <c r="E17" s="45">
        <v>1390042</v>
      </c>
      <c r="F17" s="45">
        <v>471725.35</v>
      </c>
      <c r="G17" s="45">
        <v>0</v>
      </c>
      <c r="H17" s="45">
        <v>471725.35</v>
      </c>
      <c r="I17" s="45">
        <f>IFERROR(H17/E17*100,0)</f>
        <v>33.93605013373697</v>
      </c>
      <c r="J17" s="45">
        <f t="shared" si="0"/>
        <v>918316.65</v>
      </c>
      <c r="K17" s="45">
        <v>0</v>
      </c>
      <c r="L17" s="45">
        <f t="shared" si="1"/>
        <v>471725.35</v>
      </c>
      <c r="M17" s="45">
        <f>IFERROR(L17/E17*100,0)</f>
        <v>33.93605013373697</v>
      </c>
      <c r="N17" s="45">
        <f t="shared" si="2"/>
        <v>918316.65</v>
      </c>
      <c r="O17" s="45">
        <f t="shared" si="3"/>
        <v>66.063949866263044</v>
      </c>
      <c r="P17" s="46">
        <v>1390042</v>
      </c>
    </row>
    <row r="18" spans="1:16" x14ac:dyDescent="0.3">
      <c r="A18" s="4">
        <v>12</v>
      </c>
      <c r="B18" s="29" t="s">
        <v>147</v>
      </c>
      <c r="C18" s="45">
        <v>417815</v>
      </c>
      <c r="D18" s="45">
        <v>0</v>
      </c>
      <c r="E18" s="45">
        <v>417815</v>
      </c>
      <c r="F18" s="45">
        <v>417814.9</v>
      </c>
      <c r="G18" s="45">
        <v>0</v>
      </c>
      <c r="H18" s="45">
        <v>417814.9</v>
      </c>
      <c r="I18" s="45">
        <f>IFERROR(H18/E18*100,)</f>
        <v>99.999976065962215</v>
      </c>
      <c r="J18" s="45">
        <f t="shared" si="0"/>
        <v>9.9999999976716936E-2</v>
      </c>
      <c r="K18" s="45">
        <v>0</v>
      </c>
      <c r="L18" s="45">
        <f t="shared" si="1"/>
        <v>417814.9</v>
      </c>
      <c r="M18" s="45">
        <f>IFERROR(L18/E18*100,)</f>
        <v>99.999976065962215</v>
      </c>
      <c r="N18" s="45">
        <f t="shared" si="2"/>
        <v>9.9999999976716936E-2</v>
      </c>
      <c r="O18" s="45">
        <f t="shared" si="3"/>
        <v>2.3934037786273098E-5</v>
      </c>
      <c r="P18" s="46">
        <v>0</v>
      </c>
    </row>
    <row r="19" spans="1:16" x14ac:dyDescent="0.3">
      <c r="A19" s="4">
        <v>13</v>
      </c>
      <c r="B19" s="29" t="s">
        <v>148</v>
      </c>
      <c r="C19" s="45">
        <v>372161</v>
      </c>
      <c r="D19" s="45">
        <v>636110.31999999995</v>
      </c>
      <c r="E19" s="45">
        <v>1008271.32</v>
      </c>
      <c r="F19" s="45">
        <v>224471.37</v>
      </c>
      <c r="G19" s="45">
        <v>0</v>
      </c>
      <c r="H19" s="45">
        <v>224471.37</v>
      </c>
      <c r="I19" s="45">
        <f>IFERROR(H19/E19*100,0)</f>
        <v>22.262992663522354</v>
      </c>
      <c r="J19" s="45">
        <f t="shared" si="0"/>
        <v>783799.95</v>
      </c>
      <c r="K19" s="45">
        <v>114247.2</v>
      </c>
      <c r="L19" s="45">
        <f t="shared" si="1"/>
        <v>338718.57</v>
      </c>
      <c r="M19" s="45">
        <f>IFERROR(L19/E19*100,0)</f>
        <v>33.593990355691169</v>
      </c>
      <c r="N19" s="45">
        <f t="shared" si="2"/>
        <v>669552.75</v>
      </c>
      <c r="O19" s="45">
        <f t="shared" si="3"/>
        <v>66.406009644308838</v>
      </c>
      <c r="P19" s="46">
        <v>730958.5</v>
      </c>
    </row>
    <row r="20" spans="1:16" x14ac:dyDescent="0.3">
      <c r="A20" s="4">
        <v>14</v>
      </c>
      <c r="B20" s="29" t="s">
        <v>123</v>
      </c>
      <c r="C20" s="45">
        <v>420755.20000000001</v>
      </c>
      <c r="D20" s="45">
        <v>0</v>
      </c>
      <c r="E20" s="45">
        <v>420755.20000000001</v>
      </c>
      <c r="F20" s="45">
        <v>338464.8</v>
      </c>
      <c r="G20" s="45">
        <v>0</v>
      </c>
      <c r="H20" s="45">
        <v>338464.8</v>
      </c>
      <c r="I20" s="45">
        <f>IFERROR(H20/E20*100,0)</f>
        <v>80.442214380238198</v>
      </c>
      <c r="J20" s="45">
        <f t="shared" si="0"/>
        <v>82290.400000000023</v>
      </c>
      <c r="K20" s="45">
        <v>0</v>
      </c>
      <c r="L20" s="45">
        <f t="shared" si="1"/>
        <v>338464.8</v>
      </c>
      <c r="M20" s="45">
        <f>IFERROR(L20/E20*100,)</f>
        <v>80.442214380238198</v>
      </c>
      <c r="N20" s="45">
        <f t="shared" si="2"/>
        <v>82290.400000000023</v>
      </c>
      <c r="O20" s="45">
        <f t="shared" si="3"/>
        <v>19.557785619761805</v>
      </c>
      <c r="P20" s="46">
        <v>420755.16</v>
      </c>
    </row>
    <row r="21" spans="1:16" x14ac:dyDescent="0.3">
      <c r="A21" s="4">
        <v>15</v>
      </c>
      <c r="B21" s="29" t="s">
        <v>63</v>
      </c>
      <c r="C21" s="45">
        <v>110946</v>
      </c>
      <c r="D21" s="45">
        <v>3825051.63</v>
      </c>
      <c r="E21" s="45">
        <v>3935997.63</v>
      </c>
      <c r="F21" s="45">
        <v>331645.63</v>
      </c>
      <c r="G21" s="45">
        <v>0</v>
      </c>
      <c r="H21" s="45">
        <v>331645.63</v>
      </c>
      <c r="I21" s="45">
        <f>IFERROR(H21/E21*100,)</f>
        <v>8.4259611203068747</v>
      </c>
      <c r="J21" s="45">
        <f t="shared" si="0"/>
        <v>3604352</v>
      </c>
      <c r="K21" s="45">
        <v>0</v>
      </c>
      <c r="L21" s="45">
        <f t="shared" si="1"/>
        <v>331645.63</v>
      </c>
      <c r="M21" s="45">
        <f>IFERROR(L21/E21*100,0)</f>
        <v>8.4259611203068747</v>
      </c>
      <c r="N21" s="45">
        <f t="shared" si="2"/>
        <v>3604352</v>
      </c>
      <c r="O21" s="45">
        <f t="shared" si="3"/>
        <v>91.574038879693134</v>
      </c>
      <c r="P21" s="46">
        <v>3935997.63</v>
      </c>
    </row>
    <row r="22" spans="1:16" x14ac:dyDescent="0.3">
      <c r="A22" s="4">
        <v>16</v>
      </c>
      <c r="B22" s="29" t="s">
        <v>149</v>
      </c>
      <c r="C22" s="45">
        <v>1069734</v>
      </c>
      <c r="D22" s="45">
        <v>0</v>
      </c>
      <c r="E22" s="45">
        <v>1069734</v>
      </c>
      <c r="F22" s="45">
        <v>329992.63</v>
      </c>
      <c r="G22" s="45">
        <v>0</v>
      </c>
      <c r="H22" s="45">
        <v>329992.63</v>
      </c>
      <c r="I22" s="45">
        <f>IFERROR(H22/E22*100,0)</f>
        <v>30.848101490650947</v>
      </c>
      <c r="J22" s="45">
        <f t="shared" si="0"/>
        <v>739741.37</v>
      </c>
      <c r="K22" s="45">
        <v>0</v>
      </c>
      <c r="L22" s="45">
        <f t="shared" si="1"/>
        <v>329992.63</v>
      </c>
      <c r="M22" s="45">
        <f>IFERROR(L22/E22*100,)</f>
        <v>30.848101490650947</v>
      </c>
      <c r="N22" s="45">
        <f t="shared" si="2"/>
        <v>739741.37</v>
      </c>
      <c r="O22" s="45">
        <f t="shared" si="3"/>
        <v>69.151898509349053</v>
      </c>
      <c r="P22" s="46">
        <v>1069734</v>
      </c>
    </row>
    <row r="23" spans="1:16" x14ac:dyDescent="0.3">
      <c r="A23" s="4">
        <v>17</v>
      </c>
      <c r="B23" s="29" t="s">
        <v>78</v>
      </c>
      <c r="C23" s="45">
        <v>256027</v>
      </c>
      <c r="D23" s="45">
        <v>-1727.13</v>
      </c>
      <c r="E23" s="45">
        <v>254299.87</v>
      </c>
      <c r="F23" s="45">
        <v>254299.87</v>
      </c>
      <c r="G23" s="45">
        <v>0</v>
      </c>
      <c r="H23" s="45">
        <v>254299.87</v>
      </c>
      <c r="I23" s="45">
        <f>IFERROR(H23/E23*100,0)</f>
        <v>100</v>
      </c>
      <c r="J23" s="45">
        <f t="shared" si="0"/>
        <v>0</v>
      </c>
      <c r="K23" s="45">
        <v>0</v>
      </c>
      <c r="L23" s="45">
        <f t="shared" si="1"/>
        <v>254299.87</v>
      </c>
      <c r="M23" s="45">
        <f>IFERROR(L23/E23*100,0)</f>
        <v>100</v>
      </c>
      <c r="N23" s="45">
        <f t="shared" si="2"/>
        <v>0</v>
      </c>
      <c r="O23" s="45">
        <f t="shared" si="3"/>
        <v>0</v>
      </c>
      <c r="P23" s="46">
        <v>0</v>
      </c>
    </row>
    <row r="24" spans="1:16" x14ac:dyDescent="0.3">
      <c r="A24" s="4">
        <v>18</v>
      </c>
      <c r="B24" s="29" t="s">
        <v>105</v>
      </c>
      <c r="C24" s="45">
        <v>295428</v>
      </c>
      <c r="D24" s="45">
        <v>0</v>
      </c>
      <c r="E24" s="45">
        <v>295428</v>
      </c>
      <c r="F24" s="45">
        <v>218957.04</v>
      </c>
      <c r="G24" s="45">
        <v>0</v>
      </c>
      <c r="H24" s="45">
        <v>218957.04</v>
      </c>
      <c r="I24" s="45">
        <f>IFERROR(H24/E24*100,)</f>
        <v>74.1151955806491</v>
      </c>
      <c r="J24" s="45">
        <f t="shared" si="0"/>
        <v>76470.959999999992</v>
      </c>
      <c r="K24" s="45">
        <v>0</v>
      </c>
      <c r="L24" s="45">
        <f t="shared" si="1"/>
        <v>218957.04</v>
      </c>
      <c r="M24" s="45">
        <f>IFERROR(L24/E24*100,)</f>
        <v>74.1151955806491</v>
      </c>
      <c r="N24" s="45">
        <f t="shared" si="2"/>
        <v>76470.959999999992</v>
      </c>
      <c r="O24" s="45">
        <f t="shared" si="3"/>
        <v>25.884804419350903</v>
      </c>
      <c r="P24" s="46">
        <v>0</v>
      </c>
    </row>
    <row r="25" spans="1:16" x14ac:dyDescent="0.3">
      <c r="A25" s="4">
        <v>19</v>
      </c>
      <c r="B25" s="29" t="s">
        <v>100</v>
      </c>
      <c r="C25" s="45">
        <v>511693</v>
      </c>
      <c r="D25" s="45">
        <v>-68406.47</v>
      </c>
      <c r="E25" s="45">
        <v>443286.53</v>
      </c>
      <c r="F25" s="45">
        <v>208614.53</v>
      </c>
      <c r="G25" s="45">
        <v>0</v>
      </c>
      <c r="H25" s="45">
        <v>208614.53</v>
      </c>
      <c r="I25" s="45">
        <f>IFERROR(H25/E25*100,0)</f>
        <v>47.060877306603473</v>
      </c>
      <c r="J25" s="45">
        <f t="shared" si="0"/>
        <v>234672.00000000003</v>
      </c>
      <c r="K25" s="45">
        <v>0</v>
      </c>
      <c r="L25" s="45">
        <f t="shared" si="1"/>
        <v>208614.53</v>
      </c>
      <c r="M25" s="45">
        <f>IFERROR(L25/E25*100,0)</f>
        <v>47.060877306603473</v>
      </c>
      <c r="N25" s="45">
        <f t="shared" si="2"/>
        <v>234672.00000000003</v>
      </c>
      <c r="O25" s="45">
        <f t="shared" si="3"/>
        <v>52.939122693396534</v>
      </c>
      <c r="P25" s="46">
        <v>511693</v>
      </c>
    </row>
    <row r="26" spans="1:16" x14ac:dyDescent="0.3">
      <c r="A26" s="4">
        <v>20</v>
      </c>
      <c r="B26" s="29" t="s">
        <v>115</v>
      </c>
      <c r="C26" s="45">
        <v>931500</v>
      </c>
      <c r="D26" s="45">
        <v>-725703.24</v>
      </c>
      <c r="E26" s="45">
        <v>205796.76</v>
      </c>
      <c r="F26" s="45">
        <v>205796.76</v>
      </c>
      <c r="G26" s="45">
        <v>0</v>
      </c>
      <c r="H26" s="45">
        <v>205796.76</v>
      </c>
      <c r="I26" s="45">
        <f>IFERROR(H26/E26*100,0)</f>
        <v>100</v>
      </c>
      <c r="J26" s="45">
        <f t="shared" si="0"/>
        <v>0</v>
      </c>
      <c r="K26" s="45">
        <v>0</v>
      </c>
      <c r="L26" s="45">
        <f t="shared" si="1"/>
        <v>205796.76</v>
      </c>
      <c r="M26" s="45">
        <f>IFERROR(L26/E26*100,)</f>
        <v>100</v>
      </c>
      <c r="N26" s="45">
        <f t="shared" si="2"/>
        <v>0</v>
      </c>
      <c r="O26" s="45">
        <f t="shared" si="3"/>
        <v>0</v>
      </c>
      <c r="P26" s="46">
        <v>0</v>
      </c>
    </row>
    <row r="27" spans="1:16" x14ac:dyDescent="0.3">
      <c r="A27" s="4">
        <v>21</v>
      </c>
      <c r="B27" s="29" t="s">
        <v>31</v>
      </c>
      <c r="C27" s="45">
        <v>5181781</v>
      </c>
      <c r="D27" s="45">
        <v>-4322557.16</v>
      </c>
      <c r="E27" s="45">
        <v>859223.84</v>
      </c>
      <c r="F27" s="45">
        <v>160189.06</v>
      </c>
      <c r="G27" s="45">
        <v>0</v>
      </c>
      <c r="H27" s="45">
        <v>160189.06</v>
      </c>
      <c r="I27" s="45">
        <f>IFERROR(H27/E27*100,)</f>
        <v>18.643460823898927</v>
      </c>
      <c r="J27" s="45">
        <f t="shared" si="0"/>
        <v>699034.78</v>
      </c>
      <c r="K27" s="45">
        <v>33233.85</v>
      </c>
      <c r="L27" s="45">
        <f t="shared" si="1"/>
        <v>193422.91</v>
      </c>
      <c r="M27" s="45">
        <f>IFERROR(L27/E27*100,0)</f>
        <v>22.511352804177314</v>
      </c>
      <c r="N27" s="45">
        <f t="shared" si="2"/>
        <v>665800.92999999993</v>
      </c>
      <c r="O27" s="45">
        <f t="shared" si="3"/>
        <v>77.488647195822679</v>
      </c>
      <c r="P27" s="46">
        <v>859223.84</v>
      </c>
    </row>
    <row r="28" spans="1:16" x14ac:dyDescent="0.3">
      <c r="A28" s="4">
        <v>22</v>
      </c>
      <c r="B28" s="29" t="s">
        <v>93</v>
      </c>
      <c r="C28" s="45">
        <v>350000</v>
      </c>
      <c r="D28" s="45">
        <v>0</v>
      </c>
      <c r="E28" s="45">
        <v>350000</v>
      </c>
      <c r="F28" s="45">
        <v>191812.59</v>
      </c>
      <c r="G28" s="45">
        <v>0</v>
      </c>
      <c r="H28" s="45">
        <v>191812.59</v>
      </c>
      <c r="I28" s="45">
        <f>IFERROR(H28/E28*100,0)</f>
        <v>54.803597142857143</v>
      </c>
      <c r="J28" s="45">
        <f t="shared" si="0"/>
        <v>158187.41</v>
      </c>
      <c r="K28" s="45">
        <v>0</v>
      </c>
      <c r="L28" s="45">
        <f t="shared" si="1"/>
        <v>191812.59</v>
      </c>
      <c r="M28" s="45">
        <f>IFERROR(L28/E28*100,)</f>
        <v>54.803597142857143</v>
      </c>
      <c r="N28" s="45">
        <f t="shared" si="2"/>
        <v>158187.41</v>
      </c>
      <c r="O28" s="45">
        <f t="shared" si="3"/>
        <v>45.196402857142857</v>
      </c>
      <c r="P28" s="46">
        <v>0</v>
      </c>
    </row>
    <row r="29" spans="1:16" x14ac:dyDescent="0.3">
      <c r="A29" s="4">
        <v>23</v>
      </c>
      <c r="B29" s="29" t="s">
        <v>56</v>
      </c>
      <c r="C29" s="45">
        <v>1472000</v>
      </c>
      <c r="D29" s="45">
        <v>-750000</v>
      </c>
      <c r="E29" s="45">
        <v>722000</v>
      </c>
      <c r="F29" s="45">
        <v>181017.74</v>
      </c>
      <c r="G29" s="45">
        <v>0</v>
      </c>
      <c r="H29" s="45">
        <v>181017.74</v>
      </c>
      <c r="I29" s="45">
        <f>IFERROR(H29/E29*100,0)</f>
        <v>25.071709141274233</v>
      </c>
      <c r="J29" s="45">
        <f t="shared" si="0"/>
        <v>540982.26</v>
      </c>
      <c r="K29" s="45">
        <v>6195</v>
      </c>
      <c r="L29" s="45">
        <f t="shared" si="1"/>
        <v>187212.74</v>
      </c>
      <c r="M29" s="45">
        <f>IFERROR(L29/E29*100,0)</f>
        <v>25.929742382271463</v>
      </c>
      <c r="N29" s="45">
        <f t="shared" si="2"/>
        <v>534787.26</v>
      </c>
      <c r="O29" s="45">
        <f t="shared" si="3"/>
        <v>74.070257617728529</v>
      </c>
      <c r="P29" s="46">
        <v>722000</v>
      </c>
    </row>
    <row r="30" spans="1:16" x14ac:dyDescent="0.3">
      <c r="A30" s="4">
        <v>24</v>
      </c>
      <c r="B30" s="29" t="s">
        <v>150</v>
      </c>
      <c r="C30" s="45">
        <v>405324</v>
      </c>
      <c r="D30" s="45">
        <v>1300000</v>
      </c>
      <c r="E30" s="45">
        <v>1705324</v>
      </c>
      <c r="F30" s="45">
        <v>134130.56</v>
      </c>
      <c r="G30" s="45">
        <v>0</v>
      </c>
      <c r="H30" s="45">
        <v>134130.56</v>
      </c>
      <c r="I30" s="45">
        <f>IFERROR(H30/E30*100,)</f>
        <v>7.8654003579378458</v>
      </c>
      <c r="J30" s="45">
        <f t="shared" si="0"/>
        <v>1571193.44</v>
      </c>
      <c r="K30" s="45">
        <v>0</v>
      </c>
      <c r="L30" s="45">
        <f t="shared" si="1"/>
        <v>134130.56</v>
      </c>
      <c r="M30" s="45">
        <f>IFERROR(L30/E30*100,)</f>
        <v>7.8654003579378458</v>
      </c>
      <c r="N30" s="45">
        <f t="shared" si="2"/>
        <v>1571193.44</v>
      </c>
      <c r="O30" s="45">
        <f t="shared" si="3"/>
        <v>92.134599642062156</v>
      </c>
      <c r="P30" s="46">
        <v>0</v>
      </c>
    </row>
    <row r="31" spans="1:16" x14ac:dyDescent="0.3">
      <c r="A31" s="4">
        <v>25</v>
      </c>
      <c r="B31" s="29" t="s">
        <v>36</v>
      </c>
      <c r="C31" s="45">
        <v>1000000</v>
      </c>
      <c r="D31" s="45">
        <v>-638106.68999999994</v>
      </c>
      <c r="E31" s="45">
        <v>361893.31</v>
      </c>
      <c r="F31" s="45">
        <v>121549.44</v>
      </c>
      <c r="G31" s="45">
        <v>0</v>
      </c>
      <c r="H31" s="45">
        <v>121549.44</v>
      </c>
      <c r="I31" s="45">
        <f>IFERROR(H31/E31*100,0)</f>
        <v>33.587092284187293</v>
      </c>
      <c r="J31" s="45">
        <f t="shared" si="0"/>
        <v>240343.87</v>
      </c>
      <c r="K31" s="45">
        <v>0</v>
      </c>
      <c r="L31" s="45">
        <f t="shared" si="1"/>
        <v>121549.44</v>
      </c>
      <c r="M31" s="45">
        <f>IFERROR(L31/E31*100,0)</f>
        <v>33.587092284187293</v>
      </c>
      <c r="N31" s="45">
        <f t="shared" si="2"/>
        <v>240343.87</v>
      </c>
      <c r="O31" s="45">
        <f t="shared" si="3"/>
        <v>66.412907715812707</v>
      </c>
      <c r="P31" s="46">
        <v>5221707.4000000004</v>
      </c>
    </row>
    <row r="32" spans="1:16" x14ac:dyDescent="0.3">
      <c r="A32" s="4">
        <v>26</v>
      </c>
      <c r="B32" s="29" t="s">
        <v>60</v>
      </c>
      <c r="C32" s="45">
        <v>1643720</v>
      </c>
      <c r="D32" s="45">
        <v>0</v>
      </c>
      <c r="E32" s="45">
        <v>1643720</v>
      </c>
      <c r="F32" s="45">
        <v>109433</v>
      </c>
      <c r="G32" s="45">
        <v>0</v>
      </c>
      <c r="H32" s="45">
        <v>109433</v>
      </c>
      <c r="I32" s="45">
        <f>IFERROR(H32/E32*100,0)</f>
        <v>6.6576424208502667</v>
      </c>
      <c r="J32" s="45">
        <f t="shared" si="0"/>
        <v>1534287</v>
      </c>
      <c r="K32" s="45">
        <v>0</v>
      </c>
      <c r="L32" s="45">
        <f t="shared" si="1"/>
        <v>109433</v>
      </c>
      <c r="M32" s="45">
        <f>IFERROR(L32/E32*100,)</f>
        <v>6.6576424208502667</v>
      </c>
      <c r="N32" s="45">
        <f t="shared" si="2"/>
        <v>1534287</v>
      </c>
      <c r="O32" s="45">
        <f t="shared" si="3"/>
        <v>93.342357579149734</v>
      </c>
      <c r="P32" s="46">
        <v>1643720</v>
      </c>
    </row>
    <row r="33" spans="1:16" x14ac:dyDescent="0.3">
      <c r="A33" s="4">
        <v>27</v>
      </c>
      <c r="B33" s="29" t="s">
        <v>80</v>
      </c>
      <c r="C33" s="45">
        <v>226500</v>
      </c>
      <c r="D33" s="45">
        <v>0</v>
      </c>
      <c r="E33" s="45">
        <v>226500</v>
      </c>
      <c r="F33" s="45">
        <v>101253.2</v>
      </c>
      <c r="G33" s="45">
        <v>0</v>
      </c>
      <c r="H33" s="45">
        <v>101253.2</v>
      </c>
      <c r="I33" s="45">
        <f>IFERROR(H33/E33*100,)</f>
        <v>44.703399558498894</v>
      </c>
      <c r="J33" s="45">
        <f t="shared" si="0"/>
        <v>125246.8</v>
      </c>
      <c r="K33" s="45">
        <v>0</v>
      </c>
      <c r="L33" s="45">
        <f t="shared" si="1"/>
        <v>101253.2</v>
      </c>
      <c r="M33" s="45">
        <f>IFERROR(L33/E33*100,0)</f>
        <v>44.703399558498894</v>
      </c>
      <c r="N33" s="45">
        <f t="shared" si="2"/>
        <v>125246.8</v>
      </c>
      <c r="O33" s="45">
        <f t="shared" si="3"/>
        <v>55.296600441501113</v>
      </c>
      <c r="P33" s="46">
        <v>226500</v>
      </c>
    </row>
    <row r="34" spans="1:16" x14ac:dyDescent="0.3">
      <c r="A34" s="4">
        <v>28</v>
      </c>
      <c r="B34" s="29" t="s">
        <v>151</v>
      </c>
      <c r="C34" s="45">
        <v>107680</v>
      </c>
      <c r="D34" s="45">
        <v>-13359.07</v>
      </c>
      <c r="E34" s="45">
        <v>94320.93</v>
      </c>
      <c r="F34" s="45">
        <v>94320.93</v>
      </c>
      <c r="G34" s="45">
        <v>0</v>
      </c>
      <c r="H34" s="45">
        <v>94320.93</v>
      </c>
      <c r="I34" s="45">
        <f>IFERROR(H34/E34*100,0)</f>
        <v>100</v>
      </c>
      <c r="J34" s="45">
        <f t="shared" si="0"/>
        <v>0</v>
      </c>
      <c r="K34" s="45">
        <v>0</v>
      </c>
      <c r="L34" s="45">
        <f t="shared" si="1"/>
        <v>94320.93</v>
      </c>
      <c r="M34" s="45">
        <f>IFERROR(L34/E34*100,)</f>
        <v>100</v>
      </c>
      <c r="N34" s="45">
        <f t="shared" si="2"/>
        <v>0</v>
      </c>
      <c r="O34" s="45">
        <f t="shared" si="3"/>
        <v>0</v>
      </c>
      <c r="P34" s="46">
        <v>0</v>
      </c>
    </row>
    <row r="35" spans="1:16" x14ac:dyDescent="0.3">
      <c r="A35" s="4">
        <v>29</v>
      </c>
      <c r="B35" s="29" t="s">
        <v>139</v>
      </c>
      <c r="C35" s="45">
        <v>221000</v>
      </c>
      <c r="D35" s="45">
        <v>-91000</v>
      </c>
      <c r="E35" s="45">
        <v>130000</v>
      </c>
      <c r="F35" s="45">
        <v>69892.399999999994</v>
      </c>
      <c r="G35" s="45">
        <v>0</v>
      </c>
      <c r="H35" s="45">
        <v>69892.399999999994</v>
      </c>
      <c r="I35" s="45">
        <f>IFERROR(H35/E35*100,0)</f>
        <v>53.763384615384609</v>
      </c>
      <c r="J35" s="45">
        <f t="shared" si="0"/>
        <v>60107.600000000006</v>
      </c>
      <c r="K35" s="45">
        <v>0</v>
      </c>
      <c r="L35" s="45">
        <f t="shared" si="1"/>
        <v>69892.399999999994</v>
      </c>
      <c r="M35" s="45">
        <f>IFERROR(L35/E35*100,0)</f>
        <v>53.763384615384609</v>
      </c>
      <c r="N35" s="45">
        <f t="shared" si="2"/>
        <v>60107.600000000006</v>
      </c>
      <c r="O35" s="45">
        <f t="shared" si="3"/>
        <v>46.236615384615391</v>
      </c>
      <c r="P35" s="46">
        <v>130000</v>
      </c>
    </row>
    <row r="36" spans="1:16" x14ac:dyDescent="0.3">
      <c r="A36" s="4">
        <v>30</v>
      </c>
      <c r="B36" s="29" t="s">
        <v>152</v>
      </c>
      <c r="C36" s="45">
        <v>300000</v>
      </c>
      <c r="D36" s="45">
        <v>0</v>
      </c>
      <c r="E36" s="45">
        <v>300000</v>
      </c>
      <c r="F36" s="45">
        <v>66349.100000000006</v>
      </c>
      <c r="G36" s="45">
        <v>0</v>
      </c>
      <c r="H36" s="45">
        <v>66349.100000000006</v>
      </c>
      <c r="I36" s="45">
        <f>IFERROR(H36/E36*100,)</f>
        <v>22.116366666666668</v>
      </c>
      <c r="J36" s="45">
        <f t="shared" si="0"/>
        <v>233650.9</v>
      </c>
      <c r="K36" s="45">
        <v>0</v>
      </c>
      <c r="L36" s="45">
        <f t="shared" si="1"/>
        <v>66349.100000000006</v>
      </c>
      <c r="M36" s="45">
        <f>IFERROR(L36/E36*100,)</f>
        <v>22.116366666666668</v>
      </c>
      <c r="N36" s="45">
        <f t="shared" si="2"/>
        <v>233650.9</v>
      </c>
      <c r="O36" s="45">
        <f t="shared" si="3"/>
        <v>77.883633333333336</v>
      </c>
      <c r="P36" s="46">
        <v>0</v>
      </c>
    </row>
    <row r="37" spans="1:16" x14ac:dyDescent="0.3">
      <c r="A37" s="4">
        <v>31</v>
      </c>
      <c r="B37" s="29" t="s">
        <v>26</v>
      </c>
      <c r="C37" s="45">
        <v>105596</v>
      </c>
      <c r="D37" s="45">
        <v>-42570.05</v>
      </c>
      <c r="E37" s="45">
        <v>63025.95</v>
      </c>
      <c r="F37" s="45">
        <v>0</v>
      </c>
      <c r="G37" s="45">
        <v>0</v>
      </c>
      <c r="H37" s="45">
        <v>0</v>
      </c>
      <c r="I37" s="45">
        <f>IFERROR(H37/E37*100,0)</f>
        <v>0</v>
      </c>
      <c r="J37" s="45">
        <f t="shared" si="0"/>
        <v>63025.95</v>
      </c>
      <c r="K37" s="45">
        <v>61839.6</v>
      </c>
      <c r="L37" s="45">
        <f t="shared" si="1"/>
        <v>61839.6</v>
      </c>
      <c r="M37" s="45">
        <f>IFERROR(L37/E37*100,0)</f>
        <v>98.117680098435642</v>
      </c>
      <c r="N37" s="45">
        <f t="shared" si="2"/>
        <v>1186.3499999999985</v>
      </c>
      <c r="O37" s="45">
        <f t="shared" si="3"/>
        <v>1.8823199015643535</v>
      </c>
      <c r="P37" s="46">
        <v>61830</v>
      </c>
    </row>
    <row r="38" spans="1:16" x14ac:dyDescent="0.3">
      <c r="A38" s="4">
        <v>32</v>
      </c>
      <c r="B38" s="29" t="s">
        <v>153</v>
      </c>
      <c r="C38" s="45">
        <v>594944</v>
      </c>
      <c r="D38" s="45">
        <v>0</v>
      </c>
      <c r="E38" s="45">
        <v>594944</v>
      </c>
      <c r="F38" s="45">
        <v>50240</v>
      </c>
      <c r="G38" s="45">
        <v>0</v>
      </c>
      <c r="H38" s="45">
        <v>50240</v>
      </c>
      <c r="I38" s="45">
        <f>IFERROR(H38/E38*100,0)</f>
        <v>8.444492254733218</v>
      </c>
      <c r="J38" s="45">
        <f t="shared" si="0"/>
        <v>544704</v>
      </c>
      <c r="K38" s="45">
        <v>0</v>
      </c>
      <c r="L38" s="45">
        <f t="shared" si="1"/>
        <v>50240</v>
      </c>
      <c r="M38" s="45">
        <f>IFERROR(L38/E38*100,)</f>
        <v>8.444492254733218</v>
      </c>
      <c r="N38" s="45">
        <f t="shared" si="2"/>
        <v>544704</v>
      </c>
      <c r="O38" s="45">
        <f t="shared" si="3"/>
        <v>91.55550774526678</v>
      </c>
      <c r="P38" s="46">
        <v>594944</v>
      </c>
    </row>
    <row r="39" spans="1:16" x14ac:dyDescent="0.3">
      <c r="A39" s="4">
        <v>33</v>
      </c>
      <c r="B39" s="29" t="s">
        <v>67</v>
      </c>
      <c r="C39" s="45">
        <v>423400</v>
      </c>
      <c r="D39" s="45">
        <v>0</v>
      </c>
      <c r="E39" s="45">
        <v>423400</v>
      </c>
      <c r="F39" s="45">
        <v>48478.720000000001</v>
      </c>
      <c r="G39" s="45">
        <v>0</v>
      </c>
      <c r="H39" s="45">
        <v>48478.720000000001</v>
      </c>
      <c r="I39" s="45">
        <f>IFERROR(H39/E39*100,)</f>
        <v>11.44986301369863</v>
      </c>
      <c r="J39" s="45">
        <f t="shared" ref="J39:J70" si="4">E39-H39</f>
        <v>374921.28</v>
      </c>
      <c r="K39" s="45">
        <v>0</v>
      </c>
      <c r="L39" s="45">
        <f t="shared" ref="L39:L70" si="5">H39+K39</f>
        <v>48478.720000000001</v>
      </c>
      <c r="M39" s="45">
        <f>IFERROR(L39/E39*100,0)</f>
        <v>11.44986301369863</v>
      </c>
      <c r="N39" s="45">
        <f t="shared" ref="N39:N70" si="6">E39-L39</f>
        <v>374921.28</v>
      </c>
      <c r="O39" s="45">
        <f t="shared" ref="O39:O70" si="7">IFERROR(N39/E39*100,0)</f>
        <v>88.550136986301382</v>
      </c>
      <c r="P39" s="46">
        <v>348000</v>
      </c>
    </row>
    <row r="40" spans="1:16" x14ac:dyDescent="0.3">
      <c r="A40" s="4">
        <v>34</v>
      </c>
      <c r="B40" s="29" t="s">
        <v>81</v>
      </c>
      <c r="C40" s="45">
        <v>395344</v>
      </c>
      <c r="D40" s="45">
        <v>0</v>
      </c>
      <c r="E40" s="45">
        <v>395344</v>
      </c>
      <c r="F40" s="45">
        <v>47689.919999999998</v>
      </c>
      <c r="G40" s="45">
        <v>0</v>
      </c>
      <c r="H40" s="45">
        <v>47689.919999999998</v>
      </c>
      <c r="I40" s="45">
        <f>IFERROR(H40/E40*100,0)</f>
        <v>12.062892063620541</v>
      </c>
      <c r="J40" s="45">
        <f t="shared" si="4"/>
        <v>347654.08</v>
      </c>
      <c r="K40" s="45">
        <v>0</v>
      </c>
      <c r="L40" s="45">
        <f t="shared" si="5"/>
        <v>47689.919999999998</v>
      </c>
      <c r="M40" s="45">
        <f>IFERROR(L40/E40*100,)</f>
        <v>12.062892063620541</v>
      </c>
      <c r="N40" s="45">
        <f t="shared" si="6"/>
        <v>347654.08</v>
      </c>
      <c r="O40" s="45">
        <f t="shared" si="7"/>
        <v>87.937107936379462</v>
      </c>
      <c r="P40" s="46">
        <v>395344</v>
      </c>
    </row>
    <row r="41" spans="1:16" x14ac:dyDescent="0.3">
      <c r="A41" s="4">
        <v>35</v>
      </c>
      <c r="B41" s="29" t="s">
        <v>108</v>
      </c>
      <c r="C41" s="45">
        <v>812000</v>
      </c>
      <c r="D41" s="45">
        <v>0</v>
      </c>
      <c r="E41" s="45">
        <v>812000</v>
      </c>
      <c r="F41" s="45">
        <v>43281.919999999998</v>
      </c>
      <c r="G41" s="45">
        <v>0</v>
      </c>
      <c r="H41" s="45">
        <v>43281.919999999998</v>
      </c>
      <c r="I41" s="45">
        <f>IFERROR(H41/E41*100,0)</f>
        <v>5.3302857142857141</v>
      </c>
      <c r="J41" s="45">
        <f t="shared" si="4"/>
        <v>768718.08</v>
      </c>
      <c r="K41" s="45">
        <v>0</v>
      </c>
      <c r="L41" s="45">
        <f t="shared" si="5"/>
        <v>43281.919999999998</v>
      </c>
      <c r="M41" s="45">
        <f>IFERROR(L41/E41*100,0)</f>
        <v>5.3302857142857141</v>
      </c>
      <c r="N41" s="45">
        <f t="shared" si="6"/>
        <v>768718.08</v>
      </c>
      <c r="O41" s="45">
        <f t="shared" si="7"/>
        <v>94.669714285714278</v>
      </c>
      <c r="P41" s="46">
        <v>0</v>
      </c>
    </row>
    <row r="42" spans="1:16" x14ac:dyDescent="0.3">
      <c r="A42" s="4">
        <v>36</v>
      </c>
      <c r="B42" s="29" t="s">
        <v>136</v>
      </c>
      <c r="C42" s="45">
        <v>707600</v>
      </c>
      <c r="D42" s="45">
        <v>0</v>
      </c>
      <c r="E42" s="45">
        <v>707600</v>
      </c>
      <c r="F42" s="45">
        <v>31459.200000000001</v>
      </c>
      <c r="G42" s="45">
        <v>0</v>
      </c>
      <c r="H42" s="45">
        <v>31459.200000000001</v>
      </c>
      <c r="I42" s="45">
        <f>IFERROR(H42/E42*100,)</f>
        <v>4.4459016393442621</v>
      </c>
      <c r="J42" s="45">
        <f t="shared" si="4"/>
        <v>676140.8</v>
      </c>
      <c r="K42" s="45">
        <v>0</v>
      </c>
      <c r="L42" s="45">
        <f t="shared" si="5"/>
        <v>31459.200000000001</v>
      </c>
      <c r="M42" s="45">
        <f>IFERROR(L42/E42*100,)</f>
        <v>4.4459016393442621</v>
      </c>
      <c r="N42" s="45">
        <f t="shared" si="6"/>
        <v>676140.8</v>
      </c>
      <c r="O42" s="45">
        <f t="shared" si="7"/>
        <v>95.554098360655743</v>
      </c>
      <c r="P42" s="46">
        <v>707600</v>
      </c>
    </row>
    <row r="43" spans="1:16" x14ac:dyDescent="0.3">
      <c r="A43" s="4">
        <v>37</v>
      </c>
      <c r="B43" s="29" t="s">
        <v>92</v>
      </c>
      <c r="C43" s="45">
        <v>974400</v>
      </c>
      <c r="D43" s="45">
        <v>95120</v>
      </c>
      <c r="E43" s="45">
        <v>1069520</v>
      </c>
      <c r="F43" s="45">
        <v>31361.040000000001</v>
      </c>
      <c r="G43" s="45">
        <v>0</v>
      </c>
      <c r="H43" s="45">
        <v>31361.040000000001</v>
      </c>
      <c r="I43" s="45">
        <f>IFERROR(H43/E43*100,0)</f>
        <v>2.9322537212955342</v>
      </c>
      <c r="J43" s="45">
        <f t="shared" si="4"/>
        <v>1038158.96</v>
      </c>
      <c r="K43" s="45">
        <v>0</v>
      </c>
      <c r="L43" s="45">
        <f t="shared" si="5"/>
        <v>31361.040000000001</v>
      </c>
      <c r="M43" s="45">
        <f>IFERROR(L43/E43*100,0)</f>
        <v>2.9322537212955342</v>
      </c>
      <c r="N43" s="45">
        <f t="shared" si="6"/>
        <v>1038158.96</v>
      </c>
      <c r="O43" s="45">
        <f t="shared" si="7"/>
        <v>97.067746278704462</v>
      </c>
      <c r="P43" s="46">
        <v>1069520</v>
      </c>
    </row>
    <row r="44" spans="1:16" x14ac:dyDescent="0.3">
      <c r="A44" s="4">
        <v>38</v>
      </c>
      <c r="B44" s="29" t="s">
        <v>61</v>
      </c>
      <c r="C44" s="45">
        <v>0</v>
      </c>
      <c r="D44" s="45">
        <v>29000</v>
      </c>
      <c r="E44" s="45">
        <v>29000</v>
      </c>
      <c r="F44" s="45">
        <v>29000</v>
      </c>
      <c r="G44" s="45">
        <v>0</v>
      </c>
      <c r="H44" s="45">
        <v>29000</v>
      </c>
      <c r="I44" s="45">
        <f>IFERROR(H44/E44*100,0)</f>
        <v>100</v>
      </c>
      <c r="J44" s="45">
        <f t="shared" si="4"/>
        <v>0</v>
      </c>
      <c r="K44" s="45">
        <v>0</v>
      </c>
      <c r="L44" s="45">
        <f t="shared" si="5"/>
        <v>29000</v>
      </c>
      <c r="M44" s="45">
        <f>IFERROR(L44/E44*100,)</f>
        <v>100</v>
      </c>
      <c r="N44" s="45">
        <f t="shared" si="6"/>
        <v>0</v>
      </c>
      <c r="O44" s="45">
        <f t="shared" si="7"/>
        <v>0</v>
      </c>
      <c r="P44" s="46">
        <v>0</v>
      </c>
    </row>
    <row r="45" spans="1:16" x14ac:dyDescent="0.3">
      <c r="A45" s="4">
        <v>39</v>
      </c>
      <c r="B45" s="29" t="s">
        <v>51</v>
      </c>
      <c r="C45" s="45">
        <v>986327</v>
      </c>
      <c r="D45" s="45">
        <v>-964343</v>
      </c>
      <c r="E45" s="45">
        <v>21984</v>
      </c>
      <c r="F45" s="45">
        <v>21983.16</v>
      </c>
      <c r="G45" s="45">
        <v>0</v>
      </c>
      <c r="H45" s="45">
        <v>21983.16</v>
      </c>
      <c r="I45" s="45">
        <f>IFERROR(H45/E45*100,)</f>
        <v>99.99617903930131</v>
      </c>
      <c r="J45" s="45">
        <f t="shared" si="4"/>
        <v>0.84000000000014552</v>
      </c>
      <c r="K45" s="45">
        <v>0</v>
      </c>
      <c r="L45" s="45">
        <f t="shared" si="5"/>
        <v>21983.16</v>
      </c>
      <c r="M45" s="45">
        <f>IFERROR(L45/E45*100,0)</f>
        <v>99.99617903930131</v>
      </c>
      <c r="N45" s="45">
        <f t="shared" si="6"/>
        <v>0.84000000000014552</v>
      </c>
      <c r="O45" s="45">
        <f t="shared" si="7"/>
        <v>3.8209606986906184E-3</v>
      </c>
      <c r="P45" s="46">
        <v>21984</v>
      </c>
    </row>
    <row r="46" spans="1:16" x14ac:dyDescent="0.3">
      <c r="A46" s="4">
        <v>40</v>
      </c>
      <c r="B46" s="29" t="s">
        <v>131</v>
      </c>
      <c r="C46" s="45">
        <v>63530</v>
      </c>
      <c r="D46" s="45">
        <v>-43434</v>
      </c>
      <c r="E46" s="45">
        <v>20096</v>
      </c>
      <c r="F46" s="45">
        <v>20096</v>
      </c>
      <c r="G46" s="45">
        <v>0</v>
      </c>
      <c r="H46" s="45">
        <v>20096</v>
      </c>
      <c r="I46" s="45">
        <f>IFERROR(H46/E46*100,0)</f>
        <v>100</v>
      </c>
      <c r="J46" s="45">
        <f t="shared" si="4"/>
        <v>0</v>
      </c>
      <c r="K46" s="45">
        <v>0</v>
      </c>
      <c r="L46" s="45">
        <f t="shared" si="5"/>
        <v>20096</v>
      </c>
      <c r="M46" s="45">
        <f>IFERROR(L46/E46*100,)</f>
        <v>100</v>
      </c>
      <c r="N46" s="45">
        <f t="shared" si="6"/>
        <v>0</v>
      </c>
      <c r="O46" s="45">
        <f t="shared" si="7"/>
        <v>0</v>
      </c>
      <c r="P46" s="46">
        <v>0</v>
      </c>
    </row>
    <row r="47" spans="1:16" x14ac:dyDescent="0.3">
      <c r="A47" s="4">
        <v>41</v>
      </c>
      <c r="B47" s="29" t="s">
        <v>154</v>
      </c>
      <c r="C47" s="45">
        <v>1415786</v>
      </c>
      <c r="D47" s="45">
        <v>0</v>
      </c>
      <c r="E47" s="45">
        <v>1415786</v>
      </c>
      <c r="F47" s="45">
        <v>14522.35</v>
      </c>
      <c r="G47" s="45">
        <v>0</v>
      </c>
      <c r="H47" s="45">
        <v>14522.35</v>
      </c>
      <c r="I47" s="45">
        <f>IFERROR(H47/E47*100,0)</f>
        <v>1.0257447100056083</v>
      </c>
      <c r="J47" s="45">
        <f t="shared" si="4"/>
        <v>1401263.65</v>
      </c>
      <c r="K47" s="45">
        <v>0</v>
      </c>
      <c r="L47" s="45">
        <f t="shared" si="5"/>
        <v>14522.35</v>
      </c>
      <c r="M47" s="45">
        <f>IFERROR(L47/E47*100,0)</f>
        <v>1.0257447100056083</v>
      </c>
      <c r="N47" s="45">
        <f t="shared" si="6"/>
        <v>1401263.65</v>
      </c>
      <c r="O47" s="45">
        <f t="shared" si="7"/>
        <v>98.974255289994389</v>
      </c>
      <c r="P47" s="46">
        <v>1415786</v>
      </c>
    </row>
    <row r="48" spans="1:16" x14ac:dyDescent="0.3">
      <c r="A48" s="4">
        <v>42</v>
      </c>
      <c r="B48" s="29" t="s">
        <v>49</v>
      </c>
      <c r="C48" s="45">
        <v>1332591</v>
      </c>
      <c r="D48" s="45">
        <v>0</v>
      </c>
      <c r="E48" s="45">
        <v>1332591</v>
      </c>
      <c r="F48" s="45">
        <v>13920</v>
      </c>
      <c r="G48" s="45">
        <v>0</v>
      </c>
      <c r="H48" s="45">
        <v>13920</v>
      </c>
      <c r="I48" s="45">
        <f>IFERROR(H48/E48*100,)</f>
        <v>1.0445815707895372</v>
      </c>
      <c r="J48" s="45">
        <f t="shared" si="4"/>
        <v>1318671</v>
      </c>
      <c r="K48" s="45">
        <v>0</v>
      </c>
      <c r="L48" s="45">
        <f t="shared" si="5"/>
        <v>13920</v>
      </c>
      <c r="M48" s="45">
        <f>IFERROR(L48/E48*100,)</f>
        <v>1.0445815707895372</v>
      </c>
      <c r="N48" s="45">
        <f t="shared" si="6"/>
        <v>1318671</v>
      </c>
      <c r="O48" s="45">
        <f t="shared" si="7"/>
        <v>98.955418429210468</v>
      </c>
      <c r="P48" s="46">
        <v>1221541.75</v>
      </c>
    </row>
    <row r="49" spans="1:16" x14ac:dyDescent="0.3">
      <c r="A49" s="4">
        <v>43</v>
      </c>
      <c r="B49" s="29" t="s">
        <v>155</v>
      </c>
      <c r="C49" s="45">
        <v>150000</v>
      </c>
      <c r="D49" s="45">
        <v>0</v>
      </c>
      <c r="E49" s="45">
        <v>150000</v>
      </c>
      <c r="F49" s="45">
        <v>10556.07</v>
      </c>
      <c r="G49" s="45">
        <v>0</v>
      </c>
      <c r="H49" s="45">
        <v>10556.07</v>
      </c>
      <c r="I49" s="45">
        <f>IFERROR(H49/E49*100,0)</f>
        <v>7.0373799999999997</v>
      </c>
      <c r="J49" s="45">
        <f t="shared" si="4"/>
        <v>139443.93</v>
      </c>
      <c r="K49" s="45">
        <v>0</v>
      </c>
      <c r="L49" s="45">
        <f t="shared" si="5"/>
        <v>10556.07</v>
      </c>
      <c r="M49" s="45">
        <f>IFERROR(L49/E49*100,0)</f>
        <v>7.0373799999999997</v>
      </c>
      <c r="N49" s="45">
        <f t="shared" si="6"/>
        <v>139443.93</v>
      </c>
      <c r="O49" s="45">
        <f t="shared" si="7"/>
        <v>92.962620000000001</v>
      </c>
      <c r="P49" s="46">
        <v>150000</v>
      </c>
    </row>
    <row r="50" spans="1:16" x14ac:dyDescent="0.3">
      <c r="A50" s="4">
        <v>44</v>
      </c>
      <c r="B50" s="29" t="s">
        <v>48</v>
      </c>
      <c r="C50" s="45">
        <v>4000000</v>
      </c>
      <c r="D50" s="45">
        <v>0</v>
      </c>
      <c r="E50" s="45">
        <v>4000000</v>
      </c>
      <c r="F50" s="45">
        <v>8306.76</v>
      </c>
      <c r="G50" s="45">
        <v>0</v>
      </c>
      <c r="H50" s="45">
        <v>8306.76</v>
      </c>
      <c r="I50" s="45">
        <f>IFERROR(H50/E50*100,0)</f>
        <v>0.20766899999999999</v>
      </c>
      <c r="J50" s="45">
        <f t="shared" si="4"/>
        <v>3991693.24</v>
      </c>
      <c r="K50" s="45">
        <v>0</v>
      </c>
      <c r="L50" s="45">
        <f t="shared" si="5"/>
        <v>8306.76</v>
      </c>
      <c r="M50" s="45">
        <f>IFERROR(L50/E50*100,)</f>
        <v>0.20766899999999999</v>
      </c>
      <c r="N50" s="45">
        <f t="shared" si="6"/>
        <v>3991693.24</v>
      </c>
      <c r="O50" s="45">
        <f t="shared" si="7"/>
        <v>99.792331000000004</v>
      </c>
      <c r="P50" s="46">
        <v>0</v>
      </c>
    </row>
    <row r="51" spans="1:16" x14ac:dyDescent="0.3">
      <c r="A51" s="4">
        <v>45</v>
      </c>
      <c r="B51" s="29" t="s">
        <v>104</v>
      </c>
      <c r="C51" s="45">
        <v>1582240</v>
      </c>
      <c r="D51" s="45">
        <v>0</v>
      </c>
      <c r="E51" s="45">
        <v>1582240</v>
      </c>
      <c r="F51" s="45">
        <v>7210.16</v>
      </c>
      <c r="G51" s="45">
        <v>0</v>
      </c>
      <c r="H51" s="45">
        <v>7210.16</v>
      </c>
      <c r="I51" s="45">
        <f>IFERROR(H51/E51*100,)</f>
        <v>0.45569319445848921</v>
      </c>
      <c r="J51" s="45">
        <f t="shared" si="4"/>
        <v>1575029.84</v>
      </c>
      <c r="K51" s="45">
        <v>0</v>
      </c>
      <c r="L51" s="45">
        <f t="shared" si="5"/>
        <v>7210.16</v>
      </c>
      <c r="M51" s="45">
        <f>IFERROR(L51/E51*100,0)</f>
        <v>0.45569319445848921</v>
      </c>
      <c r="N51" s="45">
        <f t="shared" si="6"/>
        <v>1575029.84</v>
      </c>
      <c r="O51" s="45">
        <f t="shared" si="7"/>
        <v>99.54430680554151</v>
      </c>
      <c r="P51" s="46">
        <v>0</v>
      </c>
    </row>
    <row r="52" spans="1:16" x14ac:dyDescent="0.3">
      <c r="A52" s="4">
        <v>46</v>
      </c>
      <c r="B52" s="29" t="s">
        <v>124</v>
      </c>
      <c r="C52" s="45">
        <v>175000</v>
      </c>
      <c r="D52" s="45">
        <v>0</v>
      </c>
      <c r="E52" s="45">
        <v>175000</v>
      </c>
      <c r="F52" s="45">
        <v>5404.67</v>
      </c>
      <c r="G52" s="45">
        <v>0</v>
      </c>
      <c r="H52" s="45">
        <v>5404.67</v>
      </c>
      <c r="I52" s="45">
        <f t="shared" ref="I52:I63" si="8">IFERROR(H52/E52*100,0)</f>
        <v>3.0883828571428573</v>
      </c>
      <c r="J52" s="45">
        <f t="shared" si="4"/>
        <v>169595.33</v>
      </c>
      <c r="K52" s="45">
        <v>0</v>
      </c>
      <c r="L52" s="45">
        <f t="shared" si="5"/>
        <v>5404.67</v>
      </c>
      <c r="M52" s="45">
        <f>IFERROR(L52/E52*100,)</f>
        <v>3.0883828571428573</v>
      </c>
      <c r="N52" s="45">
        <f t="shared" si="6"/>
        <v>169595.33</v>
      </c>
      <c r="O52" s="45">
        <f t="shared" si="7"/>
        <v>96.911617142857125</v>
      </c>
      <c r="P52" s="46">
        <v>0</v>
      </c>
    </row>
    <row r="53" spans="1:16" s="13" customFormat="1" x14ac:dyDescent="0.3">
      <c r="A53" s="37">
        <v>47</v>
      </c>
      <c r="B53" s="38" t="s">
        <v>20</v>
      </c>
      <c r="C53" s="36">
        <v>575623</v>
      </c>
      <c r="D53" s="36">
        <v>-101520</v>
      </c>
      <c r="E53" s="36">
        <v>474103</v>
      </c>
      <c r="F53" s="36">
        <v>3480</v>
      </c>
      <c r="G53" s="36">
        <v>0</v>
      </c>
      <c r="H53" s="36">
        <v>3480</v>
      </c>
      <c r="I53" s="36">
        <f t="shared" si="8"/>
        <v>0.73401771345045275</v>
      </c>
      <c r="J53" s="36">
        <f t="shared" si="4"/>
        <v>470623</v>
      </c>
      <c r="K53" s="36">
        <v>0</v>
      </c>
      <c r="L53" s="36">
        <f t="shared" si="5"/>
        <v>3480</v>
      </c>
      <c r="M53" s="36">
        <f>IFERROR(L53/E53*100,0)</f>
        <v>0.73401771345045275</v>
      </c>
      <c r="N53" s="36">
        <f t="shared" si="6"/>
        <v>470623</v>
      </c>
      <c r="O53" s="36">
        <f t="shared" si="7"/>
        <v>99.265982286549544</v>
      </c>
      <c r="P53" s="39">
        <v>302408</v>
      </c>
    </row>
    <row r="54" spans="1:16" x14ac:dyDescent="0.3">
      <c r="A54" s="4">
        <v>48</v>
      </c>
      <c r="B54" s="29" t="s">
        <v>114</v>
      </c>
      <c r="C54" s="45">
        <v>4732316</v>
      </c>
      <c r="D54" s="45">
        <v>0</v>
      </c>
      <c r="E54" s="45">
        <v>4732316</v>
      </c>
      <c r="F54" s="45">
        <v>0</v>
      </c>
      <c r="G54" s="45">
        <v>0</v>
      </c>
      <c r="H54" s="45">
        <v>0</v>
      </c>
      <c r="I54" s="45">
        <f t="shared" si="8"/>
        <v>0</v>
      </c>
      <c r="J54" s="45">
        <f t="shared" si="4"/>
        <v>4732316</v>
      </c>
      <c r="K54" s="45">
        <v>0</v>
      </c>
      <c r="L54" s="45">
        <f t="shared" si="5"/>
        <v>0</v>
      </c>
      <c r="M54" s="45">
        <f>IFERROR(L54/E54*100,0)</f>
        <v>0</v>
      </c>
      <c r="N54" s="45">
        <f t="shared" si="6"/>
        <v>4732316</v>
      </c>
      <c r="O54" s="45">
        <f t="shared" si="7"/>
        <v>100</v>
      </c>
      <c r="P54" s="46">
        <v>0</v>
      </c>
    </row>
    <row r="55" spans="1:16" x14ac:dyDescent="0.3">
      <c r="A55" s="4">
        <v>49</v>
      </c>
      <c r="B55" s="29" t="s">
        <v>47</v>
      </c>
      <c r="C55" s="45">
        <v>4394849</v>
      </c>
      <c r="D55" s="45">
        <v>-1100000</v>
      </c>
      <c r="E55" s="45">
        <v>3294849</v>
      </c>
      <c r="F55" s="45">
        <v>0</v>
      </c>
      <c r="G55" s="45">
        <v>0</v>
      </c>
      <c r="H55" s="45">
        <v>0</v>
      </c>
      <c r="I55" s="45">
        <f t="shared" si="8"/>
        <v>0</v>
      </c>
      <c r="J55" s="45">
        <f t="shared" si="4"/>
        <v>3294849</v>
      </c>
      <c r="K55" s="45">
        <v>0</v>
      </c>
      <c r="L55" s="45">
        <f t="shared" si="5"/>
        <v>0</v>
      </c>
      <c r="M55" s="45">
        <f>IFERROR(L55/E55*100,)</f>
        <v>0</v>
      </c>
      <c r="N55" s="45">
        <f t="shared" si="6"/>
        <v>3294849</v>
      </c>
      <c r="O55" s="45">
        <f t="shared" si="7"/>
        <v>100</v>
      </c>
      <c r="P55" s="46">
        <v>4394849</v>
      </c>
    </row>
    <row r="56" spans="1:16" x14ac:dyDescent="0.3">
      <c r="A56" s="4">
        <v>50</v>
      </c>
      <c r="B56" s="29" t="s">
        <v>172</v>
      </c>
      <c r="C56" s="45">
        <v>2636875</v>
      </c>
      <c r="D56" s="45">
        <v>0</v>
      </c>
      <c r="E56" s="45">
        <v>2636875</v>
      </c>
      <c r="F56" s="45">
        <v>0</v>
      </c>
      <c r="G56" s="45">
        <v>0</v>
      </c>
      <c r="H56" s="45">
        <v>0</v>
      </c>
      <c r="I56" s="45">
        <f t="shared" si="8"/>
        <v>0</v>
      </c>
      <c r="J56" s="45">
        <f t="shared" si="4"/>
        <v>2636875</v>
      </c>
      <c r="K56" s="45">
        <v>0</v>
      </c>
      <c r="L56" s="45">
        <f t="shared" si="5"/>
        <v>0</v>
      </c>
      <c r="M56" s="45">
        <f>IFERROR(L56/E56*100,)</f>
        <v>0</v>
      </c>
      <c r="N56" s="45">
        <f t="shared" si="6"/>
        <v>2636875</v>
      </c>
      <c r="O56" s="45">
        <f t="shared" si="7"/>
        <v>100</v>
      </c>
      <c r="P56" s="46">
        <v>0</v>
      </c>
    </row>
    <row r="57" spans="1:16" x14ac:dyDescent="0.3">
      <c r="A57" s="4">
        <v>51</v>
      </c>
      <c r="B57" s="29" t="s">
        <v>85</v>
      </c>
      <c r="C57" s="45">
        <v>2045000</v>
      </c>
      <c r="D57" s="45">
        <v>0</v>
      </c>
      <c r="E57" s="45">
        <v>2045000</v>
      </c>
      <c r="F57" s="45">
        <v>0</v>
      </c>
      <c r="G57" s="45">
        <v>0</v>
      </c>
      <c r="H57" s="45">
        <v>0</v>
      </c>
      <c r="I57" s="45">
        <f t="shared" si="8"/>
        <v>0</v>
      </c>
      <c r="J57" s="45">
        <f t="shared" si="4"/>
        <v>2045000</v>
      </c>
      <c r="K57" s="45">
        <v>0</v>
      </c>
      <c r="L57" s="45">
        <f t="shared" si="5"/>
        <v>0</v>
      </c>
      <c r="M57" s="45">
        <f>IFERROR(L57/E57*100,)</f>
        <v>0</v>
      </c>
      <c r="N57" s="45">
        <f t="shared" si="6"/>
        <v>2045000</v>
      </c>
      <c r="O57" s="45">
        <f t="shared" si="7"/>
        <v>100</v>
      </c>
      <c r="P57" s="46">
        <v>24954590</v>
      </c>
    </row>
    <row r="58" spans="1:16" x14ac:dyDescent="0.3">
      <c r="A58" s="4">
        <v>52</v>
      </c>
      <c r="B58" s="29" t="s">
        <v>117</v>
      </c>
      <c r="C58" s="45">
        <v>1624000</v>
      </c>
      <c r="D58" s="45">
        <v>0</v>
      </c>
      <c r="E58" s="45">
        <v>1624000</v>
      </c>
      <c r="F58" s="45">
        <v>0</v>
      </c>
      <c r="G58" s="45">
        <v>0</v>
      </c>
      <c r="H58" s="45">
        <v>0</v>
      </c>
      <c r="I58" s="45">
        <f t="shared" si="8"/>
        <v>0</v>
      </c>
      <c r="J58" s="45">
        <f t="shared" si="4"/>
        <v>1624000</v>
      </c>
      <c r="K58" s="45">
        <v>0</v>
      </c>
      <c r="L58" s="45">
        <f t="shared" si="5"/>
        <v>0</v>
      </c>
      <c r="M58" s="45">
        <f>IFERROR(L58/E58*100,)</f>
        <v>0</v>
      </c>
      <c r="N58" s="45">
        <f t="shared" si="6"/>
        <v>1624000</v>
      </c>
      <c r="O58" s="45">
        <f t="shared" si="7"/>
        <v>100</v>
      </c>
      <c r="P58" s="46">
        <v>1623999.93</v>
      </c>
    </row>
    <row r="59" spans="1:16" x14ac:dyDescent="0.3">
      <c r="A59" s="4">
        <v>53</v>
      </c>
      <c r="B59" s="29" t="s">
        <v>43</v>
      </c>
      <c r="C59" s="45">
        <v>1085609</v>
      </c>
      <c r="D59" s="45">
        <v>0</v>
      </c>
      <c r="E59" s="45">
        <v>1085609</v>
      </c>
      <c r="F59" s="45">
        <v>0</v>
      </c>
      <c r="G59" s="45">
        <v>0</v>
      </c>
      <c r="H59" s="45">
        <v>0</v>
      </c>
      <c r="I59" s="45">
        <f t="shared" si="8"/>
        <v>0</v>
      </c>
      <c r="J59" s="45">
        <f t="shared" si="4"/>
        <v>1085609</v>
      </c>
      <c r="K59" s="45">
        <v>0</v>
      </c>
      <c r="L59" s="45">
        <f t="shared" si="5"/>
        <v>0</v>
      </c>
      <c r="M59" s="45">
        <f>IFERROR(L59/E59*100,0)</f>
        <v>0</v>
      </c>
      <c r="N59" s="45">
        <f t="shared" si="6"/>
        <v>1085609</v>
      </c>
      <c r="O59" s="45">
        <f t="shared" si="7"/>
        <v>100</v>
      </c>
      <c r="P59" s="46">
        <v>98691.72</v>
      </c>
    </row>
    <row r="60" spans="1:16" x14ac:dyDescent="0.3">
      <c r="A60" s="4">
        <v>54</v>
      </c>
      <c r="B60" s="29" t="s">
        <v>110</v>
      </c>
      <c r="C60" s="45">
        <v>11948000</v>
      </c>
      <c r="D60" s="45">
        <v>-11104000</v>
      </c>
      <c r="E60" s="45">
        <v>844000</v>
      </c>
      <c r="F60" s="45">
        <v>0</v>
      </c>
      <c r="G60" s="45">
        <v>0</v>
      </c>
      <c r="H60" s="45">
        <v>0</v>
      </c>
      <c r="I60" s="45">
        <f t="shared" si="8"/>
        <v>0</v>
      </c>
      <c r="J60" s="45">
        <f t="shared" si="4"/>
        <v>844000</v>
      </c>
      <c r="K60" s="45">
        <v>0</v>
      </c>
      <c r="L60" s="45">
        <f t="shared" si="5"/>
        <v>0</v>
      </c>
      <c r="M60" s="45">
        <f>IFERROR(L60/E60*100,)</f>
        <v>0</v>
      </c>
      <c r="N60" s="45">
        <f t="shared" si="6"/>
        <v>844000</v>
      </c>
      <c r="O60" s="45">
        <f t="shared" si="7"/>
        <v>100</v>
      </c>
      <c r="P60" s="46">
        <v>0</v>
      </c>
    </row>
    <row r="61" spans="1:16" x14ac:dyDescent="0.3">
      <c r="A61" s="4">
        <v>55</v>
      </c>
      <c r="B61" s="29" t="s">
        <v>106</v>
      </c>
      <c r="C61" s="45">
        <v>804000</v>
      </c>
      <c r="D61" s="45">
        <v>0</v>
      </c>
      <c r="E61" s="45">
        <v>804000</v>
      </c>
      <c r="F61" s="45">
        <v>0</v>
      </c>
      <c r="G61" s="45">
        <v>0</v>
      </c>
      <c r="H61" s="45">
        <v>0</v>
      </c>
      <c r="I61" s="45">
        <f t="shared" si="8"/>
        <v>0</v>
      </c>
      <c r="J61" s="45">
        <f t="shared" si="4"/>
        <v>804000</v>
      </c>
      <c r="K61" s="45">
        <v>0</v>
      </c>
      <c r="L61" s="45">
        <f t="shared" si="5"/>
        <v>0</v>
      </c>
      <c r="M61" s="45">
        <f>IFERROR(L61/E61*100,0)</f>
        <v>0</v>
      </c>
      <c r="N61" s="45">
        <f t="shared" si="6"/>
        <v>804000</v>
      </c>
      <c r="O61" s="45">
        <f t="shared" si="7"/>
        <v>100</v>
      </c>
      <c r="P61" s="46">
        <v>804000</v>
      </c>
    </row>
    <row r="62" spans="1:16" x14ac:dyDescent="0.3">
      <c r="A62" s="4">
        <v>56</v>
      </c>
      <c r="B62" s="29" t="s">
        <v>35</v>
      </c>
      <c r="C62" s="45">
        <v>228443</v>
      </c>
      <c r="D62" s="45">
        <v>302738</v>
      </c>
      <c r="E62" s="45">
        <v>531181</v>
      </c>
      <c r="F62" s="45">
        <v>0</v>
      </c>
      <c r="G62" s="45">
        <v>0</v>
      </c>
      <c r="H62" s="45">
        <v>0</v>
      </c>
      <c r="I62" s="45">
        <f t="shared" si="8"/>
        <v>0</v>
      </c>
      <c r="J62" s="45">
        <f t="shared" si="4"/>
        <v>531181</v>
      </c>
      <c r="K62" s="45">
        <v>0</v>
      </c>
      <c r="L62" s="45">
        <f t="shared" si="5"/>
        <v>0</v>
      </c>
      <c r="M62" s="45">
        <f>IFERROR(L62/E62*100,0)</f>
        <v>0</v>
      </c>
      <c r="N62" s="45">
        <f t="shared" si="6"/>
        <v>531181</v>
      </c>
      <c r="O62" s="45">
        <f t="shared" si="7"/>
        <v>100</v>
      </c>
      <c r="P62" s="46">
        <v>531181</v>
      </c>
    </row>
    <row r="63" spans="1:16" x14ac:dyDescent="0.3">
      <c r="A63" s="4">
        <v>57</v>
      </c>
      <c r="B63" s="29" t="s">
        <v>112</v>
      </c>
      <c r="C63" s="45">
        <v>443558</v>
      </c>
      <c r="D63" s="45">
        <v>0</v>
      </c>
      <c r="E63" s="45">
        <v>443558</v>
      </c>
      <c r="F63" s="45">
        <v>0</v>
      </c>
      <c r="G63" s="45">
        <v>0</v>
      </c>
      <c r="H63" s="45">
        <v>0</v>
      </c>
      <c r="I63" s="45">
        <f t="shared" si="8"/>
        <v>0</v>
      </c>
      <c r="J63" s="45">
        <f t="shared" si="4"/>
        <v>443558</v>
      </c>
      <c r="K63" s="45">
        <v>0</v>
      </c>
      <c r="L63" s="45">
        <f t="shared" si="5"/>
        <v>0</v>
      </c>
      <c r="M63" s="45">
        <f>IFERROR(L63/E63*100,)</f>
        <v>0</v>
      </c>
      <c r="N63" s="45">
        <f t="shared" si="6"/>
        <v>443558</v>
      </c>
      <c r="O63" s="45">
        <f t="shared" si="7"/>
        <v>100</v>
      </c>
      <c r="P63" s="46">
        <v>0</v>
      </c>
    </row>
    <row r="64" spans="1:16" x14ac:dyDescent="0.3">
      <c r="A64" s="4">
        <v>58</v>
      </c>
      <c r="B64" s="29" t="s">
        <v>99</v>
      </c>
      <c r="C64" s="45">
        <v>689732</v>
      </c>
      <c r="D64" s="45">
        <v>-250017.62</v>
      </c>
      <c r="E64" s="45">
        <v>439714.38</v>
      </c>
      <c r="F64" s="45">
        <v>0</v>
      </c>
      <c r="G64" s="45">
        <v>0</v>
      </c>
      <c r="H64" s="45">
        <v>0</v>
      </c>
      <c r="I64" s="45">
        <f>IFERROR(H64/E64*100,)</f>
        <v>0</v>
      </c>
      <c r="J64" s="45">
        <f t="shared" si="4"/>
        <v>439714.38</v>
      </c>
      <c r="K64" s="45">
        <v>0</v>
      </c>
      <c r="L64" s="45">
        <f t="shared" si="5"/>
        <v>0</v>
      </c>
      <c r="M64" s="45">
        <f>IFERROR(L64/E64*100,)</f>
        <v>0</v>
      </c>
      <c r="N64" s="45">
        <f t="shared" si="6"/>
        <v>439714.38</v>
      </c>
      <c r="O64" s="45">
        <f t="shared" si="7"/>
        <v>100</v>
      </c>
      <c r="P64" s="46">
        <v>311488</v>
      </c>
    </row>
    <row r="65" spans="1:16" x14ac:dyDescent="0.3">
      <c r="A65" s="4">
        <v>59</v>
      </c>
      <c r="B65" s="29" t="s">
        <v>90</v>
      </c>
      <c r="C65" s="45">
        <v>410000</v>
      </c>
      <c r="D65" s="45">
        <v>0</v>
      </c>
      <c r="E65" s="45">
        <v>410000</v>
      </c>
      <c r="F65" s="45">
        <v>0</v>
      </c>
      <c r="G65" s="45">
        <v>0</v>
      </c>
      <c r="H65" s="45">
        <v>0</v>
      </c>
      <c r="I65" s="45">
        <f>IFERROR(H65/E65*100,)</f>
        <v>0</v>
      </c>
      <c r="J65" s="45">
        <f t="shared" si="4"/>
        <v>410000</v>
      </c>
      <c r="K65" s="45">
        <v>0</v>
      </c>
      <c r="L65" s="45">
        <f t="shared" si="5"/>
        <v>0</v>
      </c>
      <c r="M65" s="45">
        <f>IFERROR(L65/E65*100,0)</f>
        <v>0</v>
      </c>
      <c r="N65" s="45">
        <f t="shared" si="6"/>
        <v>410000</v>
      </c>
      <c r="O65" s="45">
        <f t="shared" si="7"/>
        <v>100</v>
      </c>
      <c r="P65" s="46">
        <v>410000</v>
      </c>
    </row>
    <row r="66" spans="1:16" x14ac:dyDescent="0.3">
      <c r="A66" s="4">
        <v>60</v>
      </c>
      <c r="B66" s="29" t="s">
        <v>134</v>
      </c>
      <c r="C66" s="45">
        <v>0</v>
      </c>
      <c r="D66" s="45">
        <v>394037.33</v>
      </c>
      <c r="E66" s="45">
        <v>394037.33</v>
      </c>
      <c r="F66" s="45">
        <v>0</v>
      </c>
      <c r="G66" s="45">
        <v>0</v>
      </c>
      <c r="H66" s="45">
        <v>0</v>
      </c>
      <c r="I66" s="45">
        <f>IFERROR(H66/E66*100,)</f>
        <v>0</v>
      </c>
      <c r="J66" s="45">
        <f t="shared" si="4"/>
        <v>394037.33</v>
      </c>
      <c r="K66" s="45">
        <v>0</v>
      </c>
      <c r="L66" s="45">
        <f t="shared" si="5"/>
        <v>0</v>
      </c>
      <c r="M66" s="45">
        <f>IFERROR(L66/E66*100,)</f>
        <v>0</v>
      </c>
      <c r="N66" s="45">
        <f t="shared" si="6"/>
        <v>394037.33</v>
      </c>
      <c r="O66" s="45">
        <f t="shared" si="7"/>
        <v>100</v>
      </c>
      <c r="P66" s="46">
        <v>0</v>
      </c>
    </row>
    <row r="67" spans="1:16" x14ac:dyDescent="0.3">
      <c r="A67" s="4">
        <v>61</v>
      </c>
      <c r="B67" s="29" t="s">
        <v>169</v>
      </c>
      <c r="C67" s="45">
        <v>78500</v>
      </c>
      <c r="D67" s="45">
        <v>251200</v>
      </c>
      <c r="E67" s="45">
        <v>329700</v>
      </c>
      <c r="F67" s="45">
        <v>0</v>
      </c>
      <c r="G67" s="45">
        <v>0</v>
      </c>
      <c r="H67" s="45">
        <v>0</v>
      </c>
      <c r="I67" s="45">
        <f>IFERROR(H67/E67*100,0)</f>
        <v>0</v>
      </c>
      <c r="J67" s="45">
        <f t="shared" si="4"/>
        <v>329700</v>
      </c>
      <c r="K67" s="45">
        <v>0</v>
      </c>
      <c r="L67" s="45">
        <f t="shared" si="5"/>
        <v>0</v>
      </c>
      <c r="M67" s="45">
        <f>IFERROR(L67/E67*100,0)</f>
        <v>0</v>
      </c>
      <c r="N67" s="45">
        <f t="shared" si="6"/>
        <v>329700</v>
      </c>
      <c r="O67" s="45">
        <f t="shared" si="7"/>
        <v>100</v>
      </c>
      <c r="P67" s="46">
        <v>0</v>
      </c>
    </row>
    <row r="68" spans="1:16" x14ac:dyDescent="0.3">
      <c r="A68" s="4">
        <v>62</v>
      </c>
      <c r="B68" s="29" t="s">
        <v>88</v>
      </c>
      <c r="C68" s="45">
        <v>362528</v>
      </c>
      <c r="D68" s="45">
        <v>-43751</v>
      </c>
      <c r="E68" s="45">
        <v>318777</v>
      </c>
      <c r="F68" s="45">
        <v>0</v>
      </c>
      <c r="G68" s="45">
        <v>0</v>
      </c>
      <c r="H68" s="45">
        <v>0</v>
      </c>
      <c r="I68" s="45">
        <f>IFERROR(H68/E68*100,)</f>
        <v>0</v>
      </c>
      <c r="J68" s="45">
        <f t="shared" si="4"/>
        <v>318777</v>
      </c>
      <c r="K68" s="45">
        <v>0</v>
      </c>
      <c r="L68" s="45">
        <f t="shared" si="5"/>
        <v>0</v>
      </c>
      <c r="M68" s="45">
        <f>IFERROR(L68/E68*100,)</f>
        <v>0</v>
      </c>
      <c r="N68" s="45">
        <f t="shared" si="6"/>
        <v>318777</v>
      </c>
      <c r="O68" s="45">
        <f t="shared" si="7"/>
        <v>100</v>
      </c>
      <c r="P68" s="46">
        <v>318777</v>
      </c>
    </row>
    <row r="69" spans="1:16" x14ac:dyDescent="0.3">
      <c r="A69" s="4">
        <v>63</v>
      </c>
      <c r="B69" s="29" t="s">
        <v>141</v>
      </c>
      <c r="C69" s="45">
        <v>362932</v>
      </c>
      <c r="D69" s="45">
        <v>-48779.839999999997</v>
      </c>
      <c r="E69" s="45">
        <v>314152.15999999997</v>
      </c>
      <c r="F69" s="45">
        <v>0</v>
      </c>
      <c r="G69" s="45">
        <v>0</v>
      </c>
      <c r="H69" s="45">
        <v>0</v>
      </c>
      <c r="I69" s="45">
        <f>IFERROR(H69/E69*100,)</f>
        <v>0</v>
      </c>
      <c r="J69" s="45">
        <f t="shared" si="4"/>
        <v>314152.15999999997</v>
      </c>
      <c r="K69" s="45">
        <v>0</v>
      </c>
      <c r="L69" s="45">
        <f t="shared" si="5"/>
        <v>0</v>
      </c>
      <c r="M69" s="45">
        <f>IFERROR(L69/E69*100,0)</f>
        <v>0</v>
      </c>
      <c r="N69" s="45">
        <f t="shared" si="6"/>
        <v>314152.15999999997</v>
      </c>
      <c r="O69" s="45">
        <f t="shared" si="7"/>
        <v>100</v>
      </c>
      <c r="P69" s="46">
        <v>0</v>
      </c>
    </row>
    <row r="70" spans="1:16" x14ac:dyDescent="0.3">
      <c r="A70" s="4">
        <v>64</v>
      </c>
      <c r="B70" s="29" t="s">
        <v>164</v>
      </c>
      <c r="C70" s="45">
        <v>65000</v>
      </c>
      <c r="D70" s="45">
        <v>231416</v>
      </c>
      <c r="E70" s="45">
        <v>296416</v>
      </c>
      <c r="F70" s="45">
        <v>0</v>
      </c>
      <c r="G70" s="45">
        <v>0</v>
      </c>
      <c r="H70" s="45">
        <v>0</v>
      </c>
      <c r="I70" s="45">
        <f>IFERROR(H70/E70*100,0)</f>
        <v>0</v>
      </c>
      <c r="J70" s="45">
        <f t="shared" si="4"/>
        <v>296416</v>
      </c>
      <c r="K70" s="45">
        <v>0</v>
      </c>
      <c r="L70" s="45">
        <f t="shared" si="5"/>
        <v>0</v>
      </c>
      <c r="M70" s="45">
        <f>IFERROR(L70/E70*100,)</f>
        <v>0</v>
      </c>
      <c r="N70" s="45">
        <f t="shared" si="6"/>
        <v>296416</v>
      </c>
      <c r="O70" s="45">
        <f t="shared" si="7"/>
        <v>100</v>
      </c>
      <c r="P70" s="46">
        <v>650000</v>
      </c>
    </row>
    <row r="71" spans="1:16" x14ac:dyDescent="0.3">
      <c r="A71" s="4">
        <v>65</v>
      </c>
      <c r="B71" s="29" t="s">
        <v>159</v>
      </c>
      <c r="C71" s="45">
        <v>284688</v>
      </c>
      <c r="D71" s="45">
        <v>0</v>
      </c>
      <c r="E71" s="45">
        <v>284688</v>
      </c>
      <c r="F71" s="45">
        <v>0</v>
      </c>
      <c r="G71" s="45">
        <v>0</v>
      </c>
      <c r="H71" s="45">
        <v>0</v>
      </c>
      <c r="I71" s="45">
        <f>IFERROR(H71/E71*100,0)</f>
        <v>0</v>
      </c>
      <c r="J71" s="45">
        <f t="shared" ref="J71:J102" si="9">E71-H71</f>
        <v>284688</v>
      </c>
      <c r="K71" s="45">
        <v>0</v>
      </c>
      <c r="L71" s="45">
        <f t="shared" ref="L71:L102" si="10">H71+K71</f>
        <v>0</v>
      </c>
      <c r="M71" s="45">
        <f>IFERROR(L71/E71*100,)</f>
        <v>0</v>
      </c>
      <c r="N71" s="45">
        <f t="shared" ref="N71:N102" si="11">E71-L71</f>
        <v>284688</v>
      </c>
      <c r="O71" s="45">
        <f t="shared" ref="O71:O102" si="12">IFERROR(N71/E71*100,0)</f>
        <v>100</v>
      </c>
      <c r="P71" s="46">
        <v>256224</v>
      </c>
    </row>
    <row r="72" spans="1:16" x14ac:dyDescent="0.3">
      <c r="A72" s="4">
        <v>66</v>
      </c>
      <c r="B72" s="29" t="s">
        <v>165</v>
      </c>
      <c r="C72" s="45">
        <v>221332</v>
      </c>
      <c r="D72" s="45">
        <v>0</v>
      </c>
      <c r="E72" s="45">
        <v>221332</v>
      </c>
      <c r="F72" s="45">
        <v>0</v>
      </c>
      <c r="G72" s="45">
        <v>0</v>
      </c>
      <c r="H72" s="45">
        <v>0</v>
      </c>
      <c r="I72" s="45">
        <f>IFERROR(H72/E72*100,0)</f>
        <v>0</v>
      </c>
      <c r="J72" s="45">
        <f t="shared" si="9"/>
        <v>221332</v>
      </c>
      <c r="K72" s="45">
        <v>0</v>
      </c>
      <c r="L72" s="45">
        <f t="shared" si="10"/>
        <v>0</v>
      </c>
      <c r="M72" s="45">
        <f>IFERROR(L72/E72*100,0)</f>
        <v>0</v>
      </c>
      <c r="N72" s="45">
        <f t="shared" si="11"/>
        <v>221332</v>
      </c>
      <c r="O72" s="45">
        <f t="shared" si="12"/>
        <v>100</v>
      </c>
      <c r="P72" s="46">
        <v>221332</v>
      </c>
    </row>
    <row r="73" spans="1:16" x14ac:dyDescent="0.3">
      <c r="A73" s="4">
        <v>67</v>
      </c>
      <c r="B73" s="29" t="s">
        <v>167</v>
      </c>
      <c r="C73" s="45">
        <v>200000</v>
      </c>
      <c r="D73" s="45">
        <v>0</v>
      </c>
      <c r="E73" s="45">
        <v>200000</v>
      </c>
      <c r="F73" s="45">
        <v>0</v>
      </c>
      <c r="G73" s="45">
        <v>0</v>
      </c>
      <c r="H73" s="45">
        <v>0</v>
      </c>
      <c r="I73" s="45">
        <f>IFERROR(H73/E73*100,)</f>
        <v>0</v>
      </c>
      <c r="J73" s="45">
        <f t="shared" si="9"/>
        <v>200000</v>
      </c>
      <c r="K73" s="45">
        <v>0</v>
      </c>
      <c r="L73" s="45">
        <f t="shared" si="10"/>
        <v>0</v>
      </c>
      <c r="M73" s="45">
        <f>IFERROR(L73/E73*100,0)</f>
        <v>0</v>
      </c>
      <c r="N73" s="45">
        <f t="shared" si="11"/>
        <v>200000</v>
      </c>
      <c r="O73" s="45">
        <f t="shared" si="12"/>
        <v>100</v>
      </c>
      <c r="P73" s="46">
        <v>0</v>
      </c>
    </row>
    <row r="74" spans="1:16" x14ac:dyDescent="0.3">
      <c r="A74" s="4">
        <v>68</v>
      </c>
      <c r="B74" s="29" t="s">
        <v>166</v>
      </c>
      <c r="C74" s="45">
        <v>341799</v>
      </c>
      <c r="D74" s="45">
        <v>-150000</v>
      </c>
      <c r="E74" s="45">
        <v>191799</v>
      </c>
      <c r="F74" s="45">
        <v>0</v>
      </c>
      <c r="G74" s="45">
        <v>0</v>
      </c>
      <c r="H74" s="45">
        <v>0</v>
      </c>
      <c r="I74" s="45">
        <f>IFERROR(H74/E74*100,0)</f>
        <v>0</v>
      </c>
      <c r="J74" s="45">
        <f t="shared" si="9"/>
        <v>191799</v>
      </c>
      <c r="K74" s="45">
        <v>0</v>
      </c>
      <c r="L74" s="45">
        <f t="shared" si="10"/>
        <v>0</v>
      </c>
      <c r="M74" s="45">
        <f>IFERROR(L74/E74*100,0)</f>
        <v>0</v>
      </c>
      <c r="N74" s="45">
        <f t="shared" si="11"/>
        <v>191799</v>
      </c>
      <c r="O74" s="45">
        <f t="shared" si="12"/>
        <v>100</v>
      </c>
      <c r="P74" s="46">
        <v>307621</v>
      </c>
    </row>
    <row r="75" spans="1:16" x14ac:dyDescent="0.3">
      <c r="A75" s="4">
        <v>69</v>
      </c>
      <c r="B75" s="29" t="s">
        <v>73</v>
      </c>
      <c r="C75" s="45">
        <v>168000</v>
      </c>
      <c r="D75" s="45">
        <v>10768</v>
      </c>
      <c r="E75" s="45">
        <v>178768</v>
      </c>
      <c r="F75" s="45">
        <v>0</v>
      </c>
      <c r="G75" s="45">
        <v>0</v>
      </c>
      <c r="H75" s="45">
        <v>0</v>
      </c>
      <c r="I75" s="45">
        <f>IFERROR(H75/E75*100,0)</f>
        <v>0</v>
      </c>
      <c r="J75" s="45">
        <f t="shared" si="9"/>
        <v>178768</v>
      </c>
      <c r="K75" s="45">
        <v>0</v>
      </c>
      <c r="L75" s="45">
        <f t="shared" si="10"/>
        <v>0</v>
      </c>
      <c r="M75" s="45">
        <f>IFERROR(L75/E75*100,)</f>
        <v>0</v>
      </c>
      <c r="N75" s="45">
        <f t="shared" si="11"/>
        <v>178768</v>
      </c>
      <c r="O75" s="45">
        <f t="shared" si="12"/>
        <v>100</v>
      </c>
      <c r="P75" s="46">
        <v>138000</v>
      </c>
    </row>
    <row r="76" spans="1:16" x14ac:dyDescent="0.3">
      <c r="A76" s="4">
        <v>70</v>
      </c>
      <c r="B76" s="29" t="s">
        <v>161</v>
      </c>
      <c r="C76" s="45">
        <v>70994</v>
      </c>
      <c r="D76" s="45">
        <v>84896</v>
      </c>
      <c r="E76" s="45">
        <v>155890</v>
      </c>
      <c r="F76" s="45">
        <v>0</v>
      </c>
      <c r="G76" s="45">
        <v>0</v>
      </c>
      <c r="H76" s="45">
        <v>0</v>
      </c>
      <c r="I76" s="45">
        <f>IFERROR(H76/E76*100,)</f>
        <v>0</v>
      </c>
      <c r="J76" s="45">
        <f t="shared" si="9"/>
        <v>155890</v>
      </c>
      <c r="K76" s="45">
        <v>0</v>
      </c>
      <c r="L76" s="45">
        <f t="shared" si="10"/>
        <v>0</v>
      </c>
      <c r="M76" s="45">
        <f>IFERROR(L76/E76*100,0)</f>
        <v>0</v>
      </c>
      <c r="N76" s="45">
        <f t="shared" si="11"/>
        <v>155890</v>
      </c>
      <c r="O76" s="45">
        <f t="shared" si="12"/>
        <v>100</v>
      </c>
      <c r="P76" s="46">
        <v>155890</v>
      </c>
    </row>
    <row r="77" spans="1:16" x14ac:dyDescent="0.3">
      <c r="A77" s="4">
        <v>71</v>
      </c>
      <c r="B77" s="29" t="s">
        <v>160</v>
      </c>
      <c r="C77" s="45">
        <v>170000</v>
      </c>
      <c r="D77" s="45">
        <v>-19280</v>
      </c>
      <c r="E77" s="45">
        <v>150720</v>
      </c>
      <c r="F77" s="45">
        <v>0</v>
      </c>
      <c r="G77" s="45">
        <v>0</v>
      </c>
      <c r="H77" s="45">
        <v>0</v>
      </c>
      <c r="I77" s="45">
        <f>IFERROR(H77/E77*100,0)</f>
        <v>0</v>
      </c>
      <c r="J77" s="45">
        <f t="shared" si="9"/>
        <v>150720</v>
      </c>
      <c r="K77" s="45">
        <v>0</v>
      </c>
      <c r="L77" s="45">
        <f t="shared" si="10"/>
        <v>0</v>
      </c>
      <c r="M77" s="45">
        <f>IFERROR(L77/E77*100,)</f>
        <v>0</v>
      </c>
      <c r="N77" s="45">
        <f t="shared" si="11"/>
        <v>150720</v>
      </c>
      <c r="O77" s="45">
        <f t="shared" si="12"/>
        <v>100</v>
      </c>
      <c r="P77" s="46">
        <v>150720</v>
      </c>
    </row>
    <row r="78" spans="1:16" x14ac:dyDescent="0.3">
      <c r="A78" s="4">
        <v>72</v>
      </c>
      <c r="B78" s="29" t="s">
        <v>52</v>
      </c>
      <c r="C78" s="45">
        <v>65000</v>
      </c>
      <c r="D78" s="45">
        <v>45528</v>
      </c>
      <c r="E78" s="45">
        <v>110528</v>
      </c>
      <c r="F78" s="45">
        <v>0</v>
      </c>
      <c r="G78" s="45">
        <v>0</v>
      </c>
      <c r="H78" s="45">
        <v>0</v>
      </c>
      <c r="I78" s="45">
        <f>IFERROR(H78/E78*100,)</f>
        <v>0</v>
      </c>
      <c r="J78" s="45">
        <f t="shared" si="9"/>
        <v>110528</v>
      </c>
      <c r="K78" s="45">
        <v>0</v>
      </c>
      <c r="L78" s="45">
        <f t="shared" si="10"/>
        <v>0</v>
      </c>
      <c r="M78" s="45">
        <f>IFERROR(L78/E78*100,)</f>
        <v>0</v>
      </c>
      <c r="N78" s="45">
        <f t="shared" si="11"/>
        <v>110528</v>
      </c>
      <c r="O78" s="45">
        <f t="shared" si="12"/>
        <v>100</v>
      </c>
      <c r="P78" s="46">
        <v>110528</v>
      </c>
    </row>
    <row r="79" spans="1:16" x14ac:dyDescent="0.3">
      <c r="A79" s="4">
        <v>73</v>
      </c>
      <c r="B79" s="29" t="s">
        <v>158</v>
      </c>
      <c r="C79" s="45">
        <v>83500</v>
      </c>
      <c r="D79" s="45">
        <v>0</v>
      </c>
      <c r="E79" s="45">
        <v>83500</v>
      </c>
      <c r="F79" s="45">
        <v>0</v>
      </c>
      <c r="G79" s="45">
        <v>0</v>
      </c>
      <c r="H79" s="45">
        <v>0</v>
      </c>
      <c r="I79" s="45">
        <f>IFERROR(H79/E79*100,)</f>
        <v>0</v>
      </c>
      <c r="J79" s="45">
        <f t="shared" si="9"/>
        <v>83500</v>
      </c>
      <c r="K79" s="45">
        <v>0</v>
      </c>
      <c r="L79" s="45">
        <f t="shared" si="10"/>
        <v>0</v>
      </c>
      <c r="M79" s="45">
        <f>IFERROR(L79/E79*100,0)</f>
        <v>0</v>
      </c>
      <c r="N79" s="45">
        <f t="shared" si="11"/>
        <v>83500</v>
      </c>
      <c r="O79" s="45">
        <f t="shared" si="12"/>
        <v>100</v>
      </c>
      <c r="P79" s="46">
        <v>63253</v>
      </c>
    </row>
    <row r="80" spans="1:16" x14ac:dyDescent="0.3">
      <c r="A80" s="4">
        <v>74</v>
      </c>
      <c r="B80" s="29" t="s">
        <v>33</v>
      </c>
      <c r="C80" s="45">
        <v>82279</v>
      </c>
      <c r="D80" s="45">
        <v>0</v>
      </c>
      <c r="E80" s="45">
        <v>82279</v>
      </c>
      <c r="F80" s="45">
        <v>0</v>
      </c>
      <c r="G80" s="45">
        <v>0</v>
      </c>
      <c r="H80" s="45">
        <v>0</v>
      </c>
      <c r="I80" s="45">
        <f>IFERROR(H80/E80*100,)</f>
        <v>0</v>
      </c>
      <c r="J80" s="45">
        <f t="shared" si="9"/>
        <v>82279</v>
      </c>
      <c r="K80" s="45">
        <v>0</v>
      </c>
      <c r="L80" s="45">
        <f t="shared" si="10"/>
        <v>0</v>
      </c>
      <c r="M80" s="45">
        <f>IFERROR(L80/E80*100,0)</f>
        <v>0</v>
      </c>
      <c r="N80" s="45">
        <f t="shared" si="11"/>
        <v>82279</v>
      </c>
      <c r="O80" s="45">
        <f t="shared" si="12"/>
        <v>100</v>
      </c>
      <c r="P80" s="46">
        <v>82279</v>
      </c>
    </row>
    <row r="81" spans="1:16" x14ac:dyDescent="0.3">
      <c r="A81" s="4">
        <v>75</v>
      </c>
      <c r="B81" s="29" t="s">
        <v>119</v>
      </c>
      <c r="C81" s="45">
        <v>220000</v>
      </c>
      <c r="D81" s="45">
        <v>-149664</v>
      </c>
      <c r="E81" s="45">
        <v>70336</v>
      </c>
      <c r="F81" s="45">
        <v>0</v>
      </c>
      <c r="G81" s="45">
        <v>0</v>
      </c>
      <c r="H81" s="45">
        <v>0</v>
      </c>
      <c r="I81" s="45">
        <f>IFERROR(H81/E81*100,0)</f>
        <v>0</v>
      </c>
      <c r="J81" s="45">
        <f t="shared" si="9"/>
        <v>70336</v>
      </c>
      <c r="K81" s="45">
        <v>0</v>
      </c>
      <c r="L81" s="45">
        <f t="shared" si="10"/>
        <v>0</v>
      </c>
      <c r="M81" s="45">
        <f>IFERROR(L81/E81*100,)</f>
        <v>0</v>
      </c>
      <c r="N81" s="45">
        <f t="shared" si="11"/>
        <v>70336</v>
      </c>
      <c r="O81" s="45">
        <f t="shared" si="12"/>
        <v>100</v>
      </c>
      <c r="P81" s="46">
        <v>70336</v>
      </c>
    </row>
    <row r="82" spans="1:16" x14ac:dyDescent="0.3">
      <c r="A82" s="4">
        <v>76</v>
      </c>
      <c r="B82" s="29" t="s">
        <v>146</v>
      </c>
      <c r="C82" s="45">
        <v>992503</v>
      </c>
      <c r="D82" s="45">
        <v>-952503</v>
      </c>
      <c r="E82" s="45">
        <v>40000</v>
      </c>
      <c r="F82" s="45">
        <v>0</v>
      </c>
      <c r="G82" s="45">
        <v>0</v>
      </c>
      <c r="H82" s="45">
        <v>0</v>
      </c>
      <c r="I82" s="45">
        <f>IFERROR(H82/E82*100,0)</f>
        <v>0</v>
      </c>
      <c r="J82" s="45">
        <f t="shared" si="9"/>
        <v>40000</v>
      </c>
      <c r="K82" s="45">
        <v>0</v>
      </c>
      <c r="L82" s="45">
        <f t="shared" si="10"/>
        <v>0</v>
      </c>
      <c r="M82" s="45">
        <f>IFERROR(L82/E82*100,0)</f>
        <v>0</v>
      </c>
      <c r="N82" s="45">
        <f t="shared" si="11"/>
        <v>40000</v>
      </c>
      <c r="O82" s="45">
        <f t="shared" si="12"/>
        <v>100</v>
      </c>
      <c r="P82" s="46">
        <v>60288</v>
      </c>
    </row>
    <row r="83" spans="1:16" x14ac:dyDescent="0.3">
      <c r="A83" s="4">
        <v>77</v>
      </c>
      <c r="B83" s="29" t="s">
        <v>68</v>
      </c>
      <c r="C83" s="45">
        <v>6766</v>
      </c>
      <c r="D83" s="45">
        <v>23378</v>
      </c>
      <c r="E83" s="45">
        <v>30144</v>
      </c>
      <c r="F83" s="45">
        <v>0</v>
      </c>
      <c r="G83" s="45">
        <v>0</v>
      </c>
      <c r="H83" s="45">
        <v>0</v>
      </c>
      <c r="I83" s="45">
        <f>IFERROR(H83/E83*100,0)</f>
        <v>0</v>
      </c>
      <c r="J83" s="45">
        <f t="shared" si="9"/>
        <v>30144</v>
      </c>
      <c r="K83" s="45">
        <v>0</v>
      </c>
      <c r="L83" s="45">
        <f t="shared" si="10"/>
        <v>0</v>
      </c>
      <c r="M83" s="45">
        <f>IFERROR(L83/E83*100,)</f>
        <v>0</v>
      </c>
      <c r="N83" s="45">
        <f t="shared" si="11"/>
        <v>30144</v>
      </c>
      <c r="O83" s="45">
        <f t="shared" si="12"/>
        <v>100</v>
      </c>
      <c r="P83" s="46">
        <v>6766</v>
      </c>
    </row>
    <row r="84" spans="1:16" x14ac:dyDescent="0.3">
      <c r="A84" s="4">
        <v>78</v>
      </c>
      <c r="B84" s="29" t="s">
        <v>72</v>
      </c>
      <c r="C84" s="45">
        <v>0</v>
      </c>
      <c r="D84" s="45">
        <v>30144</v>
      </c>
      <c r="E84" s="45">
        <v>30144</v>
      </c>
      <c r="F84" s="45">
        <v>0</v>
      </c>
      <c r="G84" s="45">
        <v>0</v>
      </c>
      <c r="H84" s="45">
        <v>0</v>
      </c>
      <c r="I84" s="45">
        <f>IFERROR(H84/E84*100,0)</f>
        <v>0</v>
      </c>
      <c r="J84" s="45">
        <f t="shared" si="9"/>
        <v>30144</v>
      </c>
      <c r="K84" s="45">
        <v>0</v>
      </c>
      <c r="L84" s="45">
        <f t="shared" si="10"/>
        <v>0</v>
      </c>
      <c r="M84" s="45">
        <f>IFERROR(L84/E84*100,0)</f>
        <v>0</v>
      </c>
      <c r="N84" s="45">
        <f t="shared" si="11"/>
        <v>30144</v>
      </c>
      <c r="O84" s="45">
        <f t="shared" si="12"/>
        <v>100</v>
      </c>
      <c r="P84" s="46">
        <v>30144</v>
      </c>
    </row>
    <row r="85" spans="1:16" s="13" customFormat="1" x14ac:dyDescent="0.3">
      <c r="A85" s="37">
        <v>79</v>
      </c>
      <c r="B85" s="38" t="s">
        <v>79</v>
      </c>
      <c r="C85" s="36">
        <v>40000</v>
      </c>
      <c r="D85" s="36">
        <v>-29952</v>
      </c>
      <c r="E85" s="36">
        <v>10048</v>
      </c>
      <c r="F85" s="36">
        <v>0</v>
      </c>
      <c r="G85" s="36">
        <v>0</v>
      </c>
      <c r="H85" s="36">
        <v>0</v>
      </c>
      <c r="I85" s="36">
        <f>IFERROR(H85/E85*100,)</f>
        <v>0</v>
      </c>
      <c r="J85" s="36">
        <f t="shared" si="9"/>
        <v>10048</v>
      </c>
      <c r="K85" s="36">
        <v>0</v>
      </c>
      <c r="L85" s="36">
        <f t="shared" si="10"/>
        <v>0</v>
      </c>
      <c r="M85" s="36">
        <f>IFERROR(L85/E85*100,)</f>
        <v>0</v>
      </c>
      <c r="N85" s="36">
        <f t="shared" si="11"/>
        <v>10048</v>
      </c>
      <c r="O85" s="36">
        <f t="shared" si="12"/>
        <v>100</v>
      </c>
      <c r="P85" s="39">
        <v>7157.52</v>
      </c>
    </row>
    <row r="86" spans="1:16" s="18" customFormat="1" x14ac:dyDescent="0.3">
      <c r="A86" s="40">
        <v>80</v>
      </c>
      <c r="B86" s="41" t="s">
        <v>57</v>
      </c>
      <c r="C86" s="42">
        <v>2800000</v>
      </c>
      <c r="D86" s="42">
        <v>-2800000</v>
      </c>
      <c r="E86" s="42">
        <v>0</v>
      </c>
      <c r="F86" s="42">
        <v>0</v>
      </c>
      <c r="G86" s="42">
        <v>0</v>
      </c>
      <c r="H86" s="42">
        <v>0</v>
      </c>
      <c r="I86" s="42">
        <f>IFERROR(H86/E86*100,0)</f>
        <v>0</v>
      </c>
      <c r="J86" s="42">
        <f t="shared" si="9"/>
        <v>0</v>
      </c>
      <c r="K86" s="42">
        <v>0</v>
      </c>
      <c r="L86" s="42">
        <f t="shared" si="10"/>
        <v>0</v>
      </c>
      <c r="M86" s="42">
        <f>IFERROR(L86/E86*100,)</f>
        <v>0</v>
      </c>
      <c r="N86" s="42">
        <f t="shared" si="11"/>
        <v>0</v>
      </c>
      <c r="O86" s="42">
        <f t="shared" si="12"/>
        <v>0</v>
      </c>
      <c r="P86" s="43">
        <v>0</v>
      </c>
    </row>
    <row r="87" spans="1:16" s="18" customFormat="1" x14ac:dyDescent="0.3">
      <c r="A87" s="40">
        <v>81</v>
      </c>
      <c r="B87" s="41" t="s">
        <v>111</v>
      </c>
      <c r="C87" s="42">
        <v>2210175.84</v>
      </c>
      <c r="D87" s="42">
        <v>-2210175.84</v>
      </c>
      <c r="E87" s="42">
        <v>0</v>
      </c>
      <c r="F87" s="42">
        <v>0</v>
      </c>
      <c r="G87" s="42">
        <v>0</v>
      </c>
      <c r="H87" s="42">
        <v>0</v>
      </c>
      <c r="I87" s="42">
        <f>IFERROR(H87/E87*100,0)</f>
        <v>0</v>
      </c>
      <c r="J87" s="42">
        <f t="shared" si="9"/>
        <v>0</v>
      </c>
      <c r="K87" s="42">
        <v>0</v>
      </c>
      <c r="L87" s="42">
        <f t="shared" si="10"/>
        <v>0</v>
      </c>
      <c r="M87" s="42">
        <f>IFERROR(L87/E87*100,0)</f>
        <v>0</v>
      </c>
      <c r="N87" s="42">
        <f t="shared" si="11"/>
        <v>0</v>
      </c>
      <c r="O87" s="42">
        <f t="shared" si="12"/>
        <v>0</v>
      </c>
      <c r="P87" s="43">
        <v>2210175.84</v>
      </c>
    </row>
    <row r="88" spans="1:16" s="18" customFormat="1" x14ac:dyDescent="0.3">
      <c r="A88" s="40">
        <v>82</v>
      </c>
      <c r="B88" s="41" t="s">
        <v>129</v>
      </c>
      <c r="C88" s="42">
        <v>360541</v>
      </c>
      <c r="D88" s="42">
        <v>-360541</v>
      </c>
      <c r="E88" s="42">
        <v>0</v>
      </c>
      <c r="F88" s="42">
        <v>0</v>
      </c>
      <c r="G88" s="42">
        <v>0</v>
      </c>
      <c r="H88" s="42">
        <v>0</v>
      </c>
      <c r="I88" s="42">
        <f>IFERROR(H88/E88*100,0)</f>
        <v>0</v>
      </c>
      <c r="J88" s="42">
        <f t="shared" si="9"/>
        <v>0</v>
      </c>
      <c r="K88" s="42">
        <v>0</v>
      </c>
      <c r="L88" s="42">
        <f t="shared" si="10"/>
        <v>0</v>
      </c>
      <c r="M88" s="42">
        <f>IFERROR(L88/E88*100,0)</f>
        <v>0</v>
      </c>
      <c r="N88" s="42">
        <f t="shared" si="11"/>
        <v>0</v>
      </c>
      <c r="O88" s="42">
        <f t="shared" si="12"/>
        <v>0</v>
      </c>
      <c r="P88" s="43">
        <v>0</v>
      </c>
    </row>
    <row r="89" spans="1:16" s="18" customFormat="1" x14ac:dyDescent="0.3">
      <c r="A89" s="40">
        <v>83</v>
      </c>
      <c r="B89" s="41" t="s">
        <v>171</v>
      </c>
      <c r="C89" s="42">
        <v>269536</v>
      </c>
      <c r="D89" s="42">
        <v>-269536</v>
      </c>
      <c r="E89" s="42">
        <v>0</v>
      </c>
      <c r="F89" s="42">
        <v>0</v>
      </c>
      <c r="G89" s="42">
        <v>0</v>
      </c>
      <c r="H89" s="42">
        <v>0</v>
      </c>
      <c r="I89" s="42">
        <f>IFERROR(H89/E89*100,)</f>
        <v>0</v>
      </c>
      <c r="J89" s="42">
        <f t="shared" si="9"/>
        <v>0</v>
      </c>
      <c r="K89" s="42">
        <v>0</v>
      </c>
      <c r="L89" s="42">
        <f t="shared" si="10"/>
        <v>0</v>
      </c>
      <c r="M89" s="42">
        <f>IFERROR(L89/E89*100,0)</f>
        <v>0</v>
      </c>
      <c r="N89" s="42">
        <f t="shared" si="11"/>
        <v>0</v>
      </c>
      <c r="O89" s="42">
        <f t="shared" si="12"/>
        <v>0</v>
      </c>
      <c r="P89" s="43">
        <v>0</v>
      </c>
    </row>
    <row r="90" spans="1:16" s="18" customFormat="1" x14ac:dyDescent="0.3">
      <c r="A90" s="40">
        <v>84</v>
      </c>
      <c r="B90" s="41" t="s">
        <v>82</v>
      </c>
      <c r="C90" s="42">
        <v>137654</v>
      </c>
      <c r="D90" s="42">
        <v>-137654</v>
      </c>
      <c r="E90" s="42">
        <v>0</v>
      </c>
      <c r="F90" s="42">
        <v>0</v>
      </c>
      <c r="G90" s="42">
        <v>0</v>
      </c>
      <c r="H90" s="42">
        <v>0</v>
      </c>
      <c r="I90" s="42">
        <f>IFERROR(H90/E90*100,0)</f>
        <v>0</v>
      </c>
      <c r="J90" s="42">
        <f t="shared" si="9"/>
        <v>0</v>
      </c>
      <c r="K90" s="42">
        <v>0</v>
      </c>
      <c r="L90" s="42">
        <f t="shared" si="10"/>
        <v>0</v>
      </c>
      <c r="M90" s="42">
        <f>IFERROR(L90/E90*100,)</f>
        <v>0</v>
      </c>
      <c r="N90" s="42">
        <f t="shared" si="11"/>
        <v>0</v>
      </c>
      <c r="O90" s="42">
        <f t="shared" si="12"/>
        <v>0</v>
      </c>
      <c r="P90" s="43">
        <v>0</v>
      </c>
    </row>
    <row r="91" spans="1:16" s="18" customFormat="1" x14ac:dyDescent="0.3">
      <c r="A91" s="40">
        <v>85</v>
      </c>
      <c r="B91" s="41" t="s">
        <v>157</v>
      </c>
      <c r="C91" s="42">
        <v>91726</v>
      </c>
      <c r="D91" s="42">
        <v>-91726</v>
      </c>
      <c r="E91" s="42">
        <v>0</v>
      </c>
      <c r="F91" s="42">
        <v>0</v>
      </c>
      <c r="G91" s="42">
        <v>0</v>
      </c>
      <c r="H91" s="42">
        <v>0</v>
      </c>
      <c r="I91" s="42">
        <f>IFERROR(H91/E91*100,0)</f>
        <v>0</v>
      </c>
      <c r="J91" s="42">
        <f t="shared" si="9"/>
        <v>0</v>
      </c>
      <c r="K91" s="42">
        <v>0</v>
      </c>
      <c r="L91" s="42">
        <f t="shared" si="10"/>
        <v>0</v>
      </c>
      <c r="M91" s="42">
        <f>IFERROR(L91/E91*100,)</f>
        <v>0</v>
      </c>
      <c r="N91" s="42">
        <f t="shared" si="11"/>
        <v>0</v>
      </c>
      <c r="O91" s="42">
        <f t="shared" si="12"/>
        <v>0</v>
      </c>
      <c r="P91" s="43">
        <v>96751</v>
      </c>
    </row>
    <row r="92" spans="1:16" s="18" customFormat="1" x14ac:dyDescent="0.3">
      <c r="A92" s="40">
        <v>86</v>
      </c>
      <c r="B92" s="41" t="s">
        <v>162</v>
      </c>
      <c r="C92" s="42">
        <v>48878</v>
      </c>
      <c r="D92" s="42">
        <v>-48878</v>
      </c>
      <c r="E92" s="42">
        <v>0</v>
      </c>
      <c r="F92" s="42">
        <v>0</v>
      </c>
      <c r="G92" s="42">
        <v>0</v>
      </c>
      <c r="H92" s="42">
        <v>0</v>
      </c>
      <c r="I92" s="42">
        <f>IFERROR(H92/E92*100,0)</f>
        <v>0</v>
      </c>
      <c r="J92" s="42">
        <f t="shared" si="9"/>
        <v>0</v>
      </c>
      <c r="K92" s="42">
        <v>0</v>
      </c>
      <c r="L92" s="42">
        <f t="shared" si="10"/>
        <v>0</v>
      </c>
      <c r="M92" s="42">
        <f>IFERROR(L92/E92*100,)</f>
        <v>0</v>
      </c>
      <c r="N92" s="42">
        <f t="shared" si="11"/>
        <v>0</v>
      </c>
      <c r="O92" s="42">
        <f t="shared" si="12"/>
        <v>0</v>
      </c>
      <c r="P92" s="43">
        <v>0</v>
      </c>
    </row>
    <row r="93" spans="1:16" s="18" customFormat="1" x14ac:dyDescent="0.3">
      <c r="A93" s="40">
        <v>87</v>
      </c>
      <c r="B93" s="41" t="s">
        <v>86</v>
      </c>
      <c r="C93" s="42">
        <v>44709</v>
      </c>
      <c r="D93" s="42">
        <v>-44709</v>
      </c>
      <c r="E93" s="42">
        <v>0</v>
      </c>
      <c r="F93" s="42">
        <v>0</v>
      </c>
      <c r="G93" s="42">
        <v>0</v>
      </c>
      <c r="H93" s="42">
        <v>0</v>
      </c>
      <c r="I93" s="42">
        <f>IFERROR(H93/E93*100,)</f>
        <v>0</v>
      </c>
      <c r="J93" s="42">
        <f t="shared" si="9"/>
        <v>0</v>
      </c>
      <c r="K93" s="42">
        <v>0</v>
      </c>
      <c r="L93" s="42">
        <f t="shared" si="10"/>
        <v>0</v>
      </c>
      <c r="M93" s="42">
        <f>IFERROR(L93/E93*100,0)</f>
        <v>0</v>
      </c>
      <c r="N93" s="42">
        <f t="shared" si="11"/>
        <v>0</v>
      </c>
      <c r="O93" s="42">
        <f t="shared" si="12"/>
        <v>0</v>
      </c>
      <c r="P93" s="43">
        <v>83622</v>
      </c>
    </row>
    <row r="94" spans="1:16" s="18" customFormat="1" x14ac:dyDescent="0.3">
      <c r="A94" s="40">
        <v>88</v>
      </c>
      <c r="B94" s="41" t="s">
        <v>174</v>
      </c>
      <c r="C94" s="42">
        <v>17500</v>
      </c>
      <c r="D94" s="42">
        <v>-17500</v>
      </c>
      <c r="E94" s="42">
        <v>0</v>
      </c>
      <c r="F94" s="42">
        <v>0</v>
      </c>
      <c r="G94" s="42">
        <v>0</v>
      </c>
      <c r="H94" s="42">
        <v>0</v>
      </c>
      <c r="I94" s="42">
        <f>IFERROR(H94/E94*100,0)</f>
        <v>0</v>
      </c>
      <c r="J94" s="42">
        <f t="shared" si="9"/>
        <v>0</v>
      </c>
      <c r="K94" s="42">
        <v>0</v>
      </c>
      <c r="L94" s="42">
        <f t="shared" si="10"/>
        <v>0</v>
      </c>
      <c r="M94" s="42">
        <f>IFERROR(L94/E94*100,)</f>
        <v>0</v>
      </c>
      <c r="N94" s="42">
        <f t="shared" si="11"/>
        <v>0</v>
      </c>
      <c r="O94" s="42">
        <f t="shared" si="12"/>
        <v>0</v>
      </c>
      <c r="P94" s="43">
        <v>11666</v>
      </c>
    </row>
    <row r="95" spans="1:16" s="18" customFormat="1" x14ac:dyDescent="0.3">
      <c r="A95" s="40">
        <v>89</v>
      </c>
      <c r="B95" s="41" t="s">
        <v>170</v>
      </c>
      <c r="C95" s="42">
        <v>12000</v>
      </c>
      <c r="D95" s="42">
        <v>-12000</v>
      </c>
      <c r="E95" s="42">
        <v>0</v>
      </c>
      <c r="F95" s="42">
        <v>0</v>
      </c>
      <c r="G95" s="42">
        <v>0</v>
      </c>
      <c r="H95" s="42">
        <v>0</v>
      </c>
      <c r="I95" s="42">
        <f>IFERROR(H95/E95*100,)</f>
        <v>0</v>
      </c>
      <c r="J95" s="42">
        <f t="shared" si="9"/>
        <v>0</v>
      </c>
      <c r="K95" s="42">
        <v>0</v>
      </c>
      <c r="L95" s="42">
        <f t="shared" si="10"/>
        <v>0</v>
      </c>
      <c r="M95" s="42">
        <f>IFERROR(L95/E95*100,)</f>
        <v>0</v>
      </c>
      <c r="N95" s="42">
        <f t="shared" si="11"/>
        <v>0</v>
      </c>
      <c r="O95" s="42">
        <f t="shared" si="12"/>
        <v>0</v>
      </c>
      <c r="P95" s="43">
        <v>3000</v>
      </c>
    </row>
    <row r="96" spans="1:16" s="18" customFormat="1" x14ac:dyDescent="0.3">
      <c r="A96" s="40">
        <v>90</v>
      </c>
      <c r="B96" s="41" t="s">
        <v>168</v>
      </c>
      <c r="C96" s="42">
        <v>10000</v>
      </c>
      <c r="D96" s="42">
        <v>-10000</v>
      </c>
      <c r="E96" s="42">
        <v>0</v>
      </c>
      <c r="F96" s="42">
        <v>0</v>
      </c>
      <c r="G96" s="42">
        <v>0</v>
      </c>
      <c r="H96" s="42">
        <v>0</v>
      </c>
      <c r="I96" s="42">
        <f>IFERROR(H96/E96*100,)</f>
        <v>0</v>
      </c>
      <c r="J96" s="42">
        <f t="shared" si="9"/>
        <v>0</v>
      </c>
      <c r="K96" s="42">
        <v>0</v>
      </c>
      <c r="L96" s="42">
        <f t="shared" si="10"/>
        <v>0</v>
      </c>
      <c r="M96" s="42">
        <f>IFERROR(L96/E96*100,0)</f>
        <v>0</v>
      </c>
      <c r="N96" s="42">
        <f t="shared" si="11"/>
        <v>0</v>
      </c>
      <c r="O96" s="42">
        <f t="shared" si="12"/>
        <v>0</v>
      </c>
      <c r="P96" s="43">
        <v>0</v>
      </c>
    </row>
    <row r="97" spans="1:16" x14ac:dyDescent="0.3">
      <c r="A97" s="4">
        <v>91</v>
      </c>
      <c r="B97" s="29" t="s">
        <v>156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45">
        <v>0</v>
      </c>
      <c r="I97" s="45">
        <f>IFERROR(H97/E97*100,)</f>
        <v>0</v>
      </c>
      <c r="J97" s="45">
        <f t="shared" si="9"/>
        <v>0</v>
      </c>
      <c r="K97" s="45">
        <v>0</v>
      </c>
      <c r="L97" s="45">
        <f t="shared" si="10"/>
        <v>0</v>
      </c>
      <c r="M97" s="45">
        <f>IFERROR(L97/E97*100,)</f>
        <v>0</v>
      </c>
      <c r="N97" s="45">
        <f t="shared" si="11"/>
        <v>0</v>
      </c>
      <c r="O97" s="45">
        <f t="shared" si="12"/>
        <v>0</v>
      </c>
      <c r="P97" s="46">
        <v>0</v>
      </c>
    </row>
    <row r="98" spans="1:16" x14ac:dyDescent="0.3">
      <c r="A98" s="4">
        <v>92</v>
      </c>
      <c r="B98" s="29" t="s">
        <v>91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f>IFERROR(H98/E98*100,0)</f>
        <v>0</v>
      </c>
      <c r="J98" s="45">
        <f t="shared" si="9"/>
        <v>0</v>
      </c>
      <c r="K98" s="45">
        <v>0</v>
      </c>
      <c r="L98" s="45">
        <f t="shared" si="10"/>
        <v>0</v>
      </c>
      <c r="M98" s="45">
        <f>IFERROR(L98/E98*100,0)</f>
        <v>0</v>
      </c>
      <c r="N98" s="45">
        <f t="shared" si="11"/>
        <v>0</v>
      </c>
      <c r="O98" s="45">
        <f t="shared" si="12"/>
        <v>0</v>
      </c>
      <c r="P98" s="46">
        <v>0</v>
      </c>
    </row>
    <row r="99" spans="1:16" x14ac:dyDescent="0.3">
      <c r="A99" s="4">
        <v>93</v>
      </c>
      <c r="B99" s="29" t="s">
        <v>58</v>
      </c>
      <c r="C99" s="45">
        <v>0</v>
      </c>
      <c r="D99" s="45">
        <v>0</v>
      </c>
      <c r="E99" s="45">
        <v>0</v>
      </c>
      <c r="F99" s="45">
        <v>0</v>
      </c>
      <c r="G99" s="45">
        <v>0</v>
      </c>
      <c r="H99" s="45">
        <v>0</v>
      </c>
      <c r="I99" s="45">
        <f>IFERROR(H99/E99*100,0)</f>
        <v>0</v>
      </c>
      <c r="J99" s="45">
        <f t="shared" si="9"/>
        <v>0</v>
      </c>
      <c r="K99" s="45">
        <v>0</v>
      </c>
      <c r="L99" s="45">
        <f t="shared" si="10"/>
        <v>0</v>
      </c>
      <c r="M99" s="45">
        <f>IFERROR(L99/E99*100,0)</f>
        <v>0</v>
      </c>
      <c r="N99" s="45">
        <f t="shared" si="11"/>
        <v>0</v>
      </c>
      <c r="O99" s="45">
        <f t="shared" si="12"/>
        <v>0</v>
      </c>
      <c r="P99" s="46">
        <v>0</v>
      </c>
    </row>
    <row r="100" spans="1:16" x14ac:dyDescent="0.3">
      <c r="A100" s="4">
        <v>94</v>
      </c>
      <c r="B100" s="29" t="s">
        <v>84</v>
      </c>
      <c r="C100" s="45">
        <v>0</v>
      </c>
      <c r="D100" s="45">
        <v>0</v>
      </c>
      <c r="E100" s="45">
        <v>0</v>
      </c>
      <c r="F100" s="45">
        <v>0</v>
      </c>
      <c r="G100" s="45">
        <v>0</v>
      </c>
      <c r="H100" s="45">
        <v>0</v>
      </c>
      <c r="I100" s="45">
        <f>IFERROR(H100/E100*100,)</f>
        <v>0</v>
      </c>
      <c r="J100" s="45">
        <f t="shared" si="9"/>
        <v>0</v>
      </c>
      <c r="K100" s="45">
        <v>0</v>
      </c>
      <c r="L100" s="45">
        <f t="shared" si="10"/>
        <v>0</v>
      </c>
      <c r="M100" s="45">
        <f>IFERROR(L100/E100*100,)</f>
        <v>0</v>
      </c>
      <c r="N100" s="45">
        <f t="shared" si="11"/>
        <v>0</v>
      </c>
      <c r="O100" s="45">
        <f t="shared" si="12"/>
        <v>0</v>
      </c>
      <c r="P100" s="46">
        <v>0</v>
      </c>
    </row>
    <row r="101" spans="1:16" x14ac:dyDescent="0.3">
      <c r="A101" s="4">
        <v>95</v>
      </c>
      <c r="B101" s="29" t="s">
        <v>143</v>
      </c>
      <c r="C101" s="45">
        <v>0</v>
      </c>
      <c r="D101" s="45">
        <v>0</v>
      </c>
      <c r="E101" s="45">
        <v>0</v>
      </c>
      <c r="F101" s="45">
        <v>0</v>
      </c>
      <c r="G101" s="45">
        <v>0</v>
      </c>
      <c r="H101" s="45">
        <v>0</v>
      </c>
      <c r="I101" s="45">
        <f>IFERROR(H101/E101*100,0)</f>
        <v>0</v>
      </c>
      <c r="J101" s="45">
        <f t="shared" si="9"/>
        <v>0</v>
      </c>
      <c r="K101" s="45">
        <v>0</v>
      </c>
      <c r="L101" s="45">
        <f t="shared" si="10"/>
        <v>0</v>
      </c>
      <c r="M101" s="45">
        <f>IFERROR(L101/E101*100,)</f>
        <v>0</v>
      </c>
      <c r="N101" s="45">
        <f t="shared" si="11"/>
        <v>0</v>
      </c>
      <c r="O101" s="45">
        <f t="shared" si="12"/>
        <v>0</v>
      </c>
      <c r="P101" s="46">
        <v>0</v>
      </c>
    </row>
    <row r="102" spans="1:16" x14ac:dyDescent="0.3">
      <c r="A102" s="4">
        <v>96</v>
      </c>
      <c r="B102" s="29" t="s">
        <v>128</v>
      </c>
      <c r="C102" s="45">
        <v>0</v>
      </c>
      <c r="D102" s="45">
        <v>0</v>
      </c>
      <c r="E102" s="45">
        <v>0</v>
      </c>
      <c r="F102" s="45">
        <v>0</v>
      </c>
      <c r="G102" s="45">
        <v>0</v>
      </c>
      <c r="H102" s="45">
        <v>0</v>
      </c>
      <c r="I102" s="45">
        <f>IFERROR(H102/E102*100,0)</f>
        <v>0</v>
      </c>
      <c r="J102" s="45">
        <f t="shared" si="9"/>
        <v>0</v>
      </c>
      <c r="K102" s="45">
        <v>0</v>
      </c>
      <c r="L102" s="45">
        <f t="shared" si="10"/>
        <v>0</v>
      </c>
      <c r="M102" s="45">
        <f>IFERROR(L102/E102*100,0)</f>
        <v>0</v>
      </c>
      <c r="N102" s="45">
        <f t="shared" si="11"/>
        <v>0</v>
      </c>
      <c r="O102" s="45">
        <f t="shared" si="12"/>
        <v>0</v>
      </c>
      <c r="P102" s="46">
        <v>0</v>
      </c>
    </row>
    <row r="103" spans="1:16" x14ac:dyDescent="0.3">
      <c r="A103" s="4">
        <v>97</v>
      </c>
      <c r="B103" s="29" t="s">
        <v>39</v>
      </c>
      <c r="C103" s="45">
        <v>0</v>
      </c>
      <c r="D103" s="45">
        <v>0</v>
      </c>
      <c r="E103" s="45">
        <v>0</v>
      </c>
      <c r="F103" s="45">
        <v>0</v>
      </c>
      <c r="G103" s="45">
        <v>0</v>
      </c>
      <c r="H103" s="45">
        <v>0</v>
      </c>
      <c r="I103" s="45">
        <f>IFERROR(H103/E103*100,)</f>
        <v>0</v>
      </c>
      <c r="J103" s="45">
        <f t="shared" ref="J103:J112" si="13">E103-H103</f>
        <v>0</v>
      </c>
      <c r="K103" s="45">
        <v>0</v>
      </c>
      <c r="L103" s="45">
        <f t="shared" ref="L103:L134" si="14">H103+K103</f>
        <v>0</v>
      </c>
      <c r="M103" s="45">
        <f>IFERROR(L103/E103*100,)</f>
        <v>0</v>
      </c>
      <c r="N103" s="45">
        <f t="shared" ref="N103:N112" si="15">E103-L103</f>
        <v>0</v>
      </c>
      <c r="O103" s="45">
        <f t="shared" ref="O103:O134" si="16">IFERROR(N103/E103*100,0)</f>
        <v>0</v>
      </c>
      <c r="P103" s="46">
        <v>0</v>
      </c>
    </row>
    <row r="104" spans="1:16" x14ac:dyDescent="0.3">
      <c r="A104" s="4">
        <v>98</v>
      </c>
      <c r="B104" s="29" t="s">
        <v>145</v>
      </c>
      <c r="C104" s="45">
        <v>0</v>
      </c>
      <c r="D104" s="45">
        <v>0</v>
      </c>
      <c r="E104" s="45">
        <v>0</v>
      </c>
      <c r="F104" s="45">
        <v>0</v>
      </c>
      <c r="G104" s="45">
        <v>0</v>
      </c>
      <c r="H104" s="45">
        <v>0</v>
      </c>
      <c r="I104" s="45">
        <f>IFERROR(H104/E104*100,0)</f>
        <v>0</v>
      </c>
      <c r="J104" s="45">
        <f t="shared" si="13"/>
        <v>0</v>
      </c>
      <c r="K104" s="45">
        <v>0</v>
      </c>
      <c r="L104" s="45">
        <f t="shared" si="14"/>
        <v>0</v>
      </c>
      <c r="M104" s="45">
        <f>IFERROR(L104/E104*100,0)</f>
        <v>0</v>
      </c>
      <c r="N104" s="45">
        <f t="shared" si="15"/>
        <v>0</v>
      </c>
      <c r="O104" s="45">
        <f t="shared" si="16"/>
        <v>0</v>
      </c>
      <c r="P104" s="46">
        <v>0</v>
      </c>
    </row>
    <row r="105" spans="1:16" x14ac:dyDescent="0.3">
      <c r="A105" s="4">
        <v>99</v>
      </c>
      <c r="B105" s="29" t="s">
        <v>62</v>
      </c>
      <c r="C105" s="45">
        <v>0</v>
      </c>
      <c r="D105" s="45">
        <v>0</v>
      </c>
      <c r="E105" s="45">
        <v>0</v>
      </c>
      <c r="F105" s="45">
        <v>0</v>
      </c>
      <c r="G105" s="45">
        <v>0</v>
      </c>
      <c r="H105" s="45">
        <v>0</v>
      </c>
      <c r="I105" s="45">
        <f>IFERROR(H105/E105*100,0)</f>
        <v>0</v>
      </c>
      <c r="J105" s="45">
        <f t="shared" si="13"/>
        <v>0</v>
      </c>
      <c r="K105" s="45">
        <v>0</v>
      </c>
      <c r="L105" s="45">
        <f t="shared" si="14"/>
        <v>0</v>
      </c>
      <c r="M105" s="45">
        <f>IFERROR(L105/E105*100,0)</f>
        <v>0</v>
      </c>
      <c r="N105" s="45">
        <f t="shared" si="15"/>
        <v>0</v>
      </c>
      <c r="O105" s="45">
        <f t="shared" si="16"/>
        <v>0</v>
      </c>
      <c r="P105" s="46">
        <v>0</v>
      </c>
    </row>
    <row r="106" spans="1:16" x14ac:dyDescent="0.3">
      <c r="A106" s="4">
        <v>100</v>
      </c>
      <c r="B106" s="29" t="s">
        <v>37</v>
      </c>
      <c r="C106" s="45">
        <v>0</v>
      </c>
      <c r="D106" s="45">
        <v>0</v>
      </c>
      <c r="E106" s="45">
        <v>0</v>
      </c>
      <c r="F106" s="45">
        <v>0</v>
      </c>
      <c r="G106" s="45">
        <v>0</v>
      </c>
      <c r="H106" s="45">
        <v>0</v>
      </c>
      <c r="I106" s="45">
        <f>IFERROR(H106/E106*100,0)</f>
        <v>0</v>
      </c>
      <c r="J106" s="45">
        <f t="shared" si="13"/>
        <v>0</v>
      </c>
      <c r="K106" s="45">
        <v>0</v>
      </c>
      <c r="L106" s="45">
        <f t="shared" si="14"/>
        <v>0</v>
      </c>
      <c r="M106" s="45">
        <f>IFERROR(L106/E106*100,0)</f>
        <v>0</v>
      </c>
      <c r="N106" s="45">
        <f t="shared" si="15"/>
        <v>0</v>
      </c>
      <c r="O106" s="45">
        <f t="shared" si="16"/>
        <v>0</v>
      </c>
      <c r="P106" s="46">
        <v>0</v>
      </c>
    </row>
    <row r="107" spans="1:16" x14ac:dyDescent="0.3">
      <c r="A107" s="4">
        <v>101</v>
      </c>
      <c r="B107" s="29" t="s">
        <v>17</v>
      </c>
      <c r="C107" s="45">
        <v>0</v>
      </c>
      <c r="D107" s="45">
        <v>0</v>
      </c>
      <c r="E107" s="45">
        <v>0</v>
      </c>
      <c r="F107" s="45">
        <v>0</v>
      </c>
      <c r="G107" s="45">
        <v>0</v>
      </c>
      <c r="H107" s="45">
        <v>0</v>
      </c>
      <c r="I107" s="45">
        <f>IFERROR(H107/E107*100,0)</f>
        <v>0</v>
      </c>
      <c r="J107" s="45">
        <f t="shared" si="13"/>
        <v>0</v>
      </c>
      <c r="K107" s="45">
        <v>0</v>
      </c>
      <c r="L107" s="45">
        <f t="shared" si="14"/>
        <v>0</v>
      </c>
      <c r="M107" s="45">
        <f>IFERROR(L107/E107*100,)</f>
        <v>0</v>
      </c>
      <c r="N107" s="45">
        <f t="shared" si="15"/>
        <v>0</v>
      </c>
      <c r="O107" s="45">
        <f t="shared" si="16"/>
        <v>0</v>
      </c>
      <c r="P107" s="46">
        <v>0</v>
      </c>
    </row>
    <row r="108" spans="1:16" x14ac:dyDescent="0.3">
      <c r="A108" s="4">
        <v>102</v>
      </c>
      <c r="B108" s="29" t="s">
        <v>71</v>
      </c>
      <c r="C108" s="45">
        <v>0</v>
      </c>
      <c r="D108" s="45">
        <v>0</v>
      </c>
      <c r="E108" s="45">
        <v>0</v>
      </c>
      <c r="F108" s="45">
        <v>0</v>
      </c>
      <c r="G108" s="45">
        <v>0</v>
      </c>
      <c r="H108" s="45">
        <v>0</v>
      </c>
      <c r="I108" s="45">
        <f>IFERROR(H108/E108*100,0)</f>
        <v>0</v>
      </c>
      <c r="J108" s="45">
        <f t="shared" si="13"/>
        <v>0</v>
      </c>
      <c r="K108" s="45">
        <v>0</v>
      </c>
      <c r="L108" s="45">
        <f t="shared" si="14"/>
        <v>0</v>
      </c>
      <c r="M108" s="45">
        <f>IFERROR(L108/E108*100,)</f>
        <v>0</v>
      </c>
      <c r="N108" s="45">
        <f t="shared" si="15"/>
        <v>0</v>
      </c>
      <c r="O108" s="45">
        <f t="shared" si="16"/>
        <v>0</v>
      </c>
      <c r="P108" s="46">
        <v>0</v>
      </c>
    </row>
    <row r="109" spans="1:16" x14ac:dyDescent="0.3">
      <c r="A109" s="4">
        <v>103</v>
      </c>
      <c r="B109" s="29" t="s">
        <v>163</v>
      </c>
      <c r="C109" s="45">
        <v>0</v>
      </c>
      <c r="D109" s="45">
        <v>0</v>
      </c>
      <c r="E109" s="45">
        <v>0</v>
      </c>
      <c r="F109" s="45">
        <v>0</v>
      </c>
      <c r="G109" s="45">
        <v>0</v>
      </c>
      <c r="H109" s="45">
        <v>0</v>
      </c>
      <c r="I109" s="45">
        <f>IFERROR(H109/E109*100,)</f>
        <v>0</v>
      </c>
      <c r="J109" s="45">
        <f t="shared" si="13"/>
        <v>0</v>
      </c>
      <c r="K109" s="45">
        <v>0</v>
      </c>
      <c r="L109" s="45">
        <f t="shared" si="14"/>
        <v>0</v>
      </c>
      <c r="M109" s="45">
        <f>IFERROR(L109/E109*100,0)</f>
        <v>0</v>
      </c>
      <c r="N109" s="45">
        <f t="shared" si="15"/>
        <v>0</v>
      </c>
      <c r="O109" s="45">
        <f t="shared" si="16"/>
        <v>0</v>
      </c>
      <c r="P109" s="46">
        <v>0</v>
      </c>
    </row>
    <row r="110" spans="1:16" x14ac:dyDescent="0.3">
      <c r="A110" s="4">
        <v>104</v>
      </c>
      <c r="B110" s="29" t="s">
        <v>98</v>
      </c>
      <c r="C110" s="45">
        <v>0</v>
      </c>
      <c r="D110" s="45">
        <v>0</v>
      </c>
      <c r="E110" s="45">
        <v>0</v>
      </c>
      <c r="F110" s="45">
        <v>0</v>
      </c>
      <c r="G110" s="45">
        <v>0</v>
      </c>
      <c r="H110" s="45">
        <v>0</v>
      </c>
      <c r="I110" s="45">
        <f>IFERROR(H110/E110*100,0)</f>
        <v>0</v>
      </c>
      <c r="J110" s="45">
        <f t="shared" si="13"/>
        <v>0</v>
      </c>
      <c r="K110" s="45">
        <v>0</v>
      </c>
      <c r="L110" s="45">
        <f t="shared" si="14"/>
        <v>0</v>
      </c>
      <c r="M110" s="45">
        <f>IFERROR(L110/E110*100,0)</f>
        <v>0</v>
      </c>
      <c r="N110" s="45">
        <f t="shared" si="15"/>
        <v>0</v>
      </c>
      <c r="O110" s="45">
        <f t="shared" si="16"/>
        <v>0</v>
      </c>
      <c r="P110" s="46">
        <v>0</v>
      </c>
    </row>
    <row r="111" spans="1:16" x14ac:dyDescent="0.3">
      <c r="A111" s="4">
        <v>105</v>
      </c>
      <c r="B111" s="29" t="s">
        <v>69</v>
      </c>
      <c r="C111" s="45">
        <v>0</v>
      </c>
      <c r="D111" s="45">
        <v>0</v>
      </c>
      <c r="E111" s="45">
        <v>0</v>
      </c>
      <c r="F111" s="45">
        <v>0</v>
      </c>
      <c r="G111" s="45">
        <v>0</v>
      </c>
      <c r="H111" s="45">
        <v>0</v>
      </c>
      <c r="I111" s="45">
        <f>IFERROR(H111/E111*100,0)</f>
        <v>0</v>
      </c>
      <c r="J111" s="45">
        <f t="shared" si="13"/>
        <v>0</v>
      </c>
      <c r="K111" s="45">
        <v>0</v>
      </c>
      <c r="L111" s="45">
        <f t="shared" si="14"/>
        <v>0</v>
      </c>
      <c r="M111" s="45">
        <f>IFERROR(L111/E111*100,0)</f>
        <v>0</v>
      </c>
      <c r="N111" s="45">
        <f t="shared" si="15"/>
        <v>0</v>
      </c>
      <c r="O111" s="45">
        <f t="shared" si="16"/>
        <v>0</v>
      </c>
      <c r="P111" s="46">
        <v>0</v>
      </c>
    </row>
    <row r="112" spans="1:16" x14ac:dyDescent="0.3">
      <c r="A112" s="4">
        <v>106</v>
      </c>
      <c r="B112" s="29" t="s">
        <v>55</v>
      </c>
      <c r="C112" s="45">
        <v>0</v>
      </c>
      <c r="D112" s="45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f>IFERROR(H112/E112*100,)</f>
        <v>0</v>
      </c>
      <c r="J112" s="45">
        <f t="shared" si="13"/>
        <v>0</v>
      </c>
      <c r="K112" s="45">
        <v>0</v>
      </c>
      <c r="L112" s="45">
        <f t="shared" si="14"/>
        <v>0</v>
      </c>
      <c r="M112" s="45">
        <f>IFERROR(L112/E112*100,)</f>
        <v>0</v>
      </c>
      <c r="N112" s="45">
        <f t="shared" si="15"/>
        <v>0</v>
      </c>
      <c r="O112" s="45">
        <f t="shared" si="16"/>
        <v>0</v>
      </c>
      <c r="P112" s="46">
        <v>0</v>
      </c>
    </row>
    <row r="113" spans="1:16" ht="30" customHeight="1" thickBot="1" x14ac:dyDescent="0.35">
      <c r="B113" s="30" t="s">
        <v>21</v>
      </c>
      <c r="C113" s="31">
        <f t="shared" ref="C113:H113" si="17">SUM(C7:C112)</f>
        <v>107147757.04000001</v>
      </c>
      <c r="D113" s="31">
        <f t="shared" si="17"/>
        <v>-16414137.76</v>
      </c>
      <c r="E113" s="32">
        <f t="shared" si="17"/>
        <v>90733619.279999986</v>
      </c>
      <c r="F113" s="31">
        <f t="shared" si="17"/>
        <v>24944371.400000006</v>
      </c>
      <c r="G113" s="31">
        <f t="shared" si="17"/>
        <v>0</v>
      </c>
      <c r="H113" s="33">
        <f t="shared" si="17"/>
        <v>24944371.400000006</v>
      </c>
      <c r="I113" s="27">
        <f t="shared" ref="I113" si="18">IFERROR(H113/E113*100,)</f>
        <v>27.491873021203713</v>
      </c>
      <c r="J113" s="27">
        <f t="shared" ref="J113" si="19">E113-H113</f>
        <v>65789247.87999998</v>
      </c>
      <c r="K113" s="33">
        <f>SUM(K7:K112)</f>
        <v>743479.49</v>
      </c>
      <c r="L113" s="34">
        <f t="shared" ref="L113" si="20">H113+K113</f>
        <v>25687850.890000004</v>
      </c>
      <c r="M113" s="27">
        <f t="shared" ref="M113" si="21">IFERROR(L113/E113*100,)</f>
        <v>28.311282073658294</v>
      </c>
      <c r="N113" s="27">
        <f t="shared" ref="N113" si="22">E113-L113</f>
        <v>65045768.389999986</v>
      </c>
      <c r="O113" s="27">
        <f t="shared" ref="O113" si="23">IFERROR(N113/E113*100,0)</f>
        <v>71.68871792634171</v>
      </c>
      <c r="P113" s="35">
        <f>SUM(P7:P112)</f>
        <v>73694372.86999999</v>
      </c>
    </row>
    <row r="114" spans="1:16" ht="15" thickTop="1" x14ac:dyDescent="0.3">
      <c r="A114" s="4"/>
      <c r="B114" s="14" t="s">
        <v>22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</sheetData>
  <sortState xmlns:xlrd2="http://schemas.microsoft.com/office/spreadsheetml/2017/richdata2" ref="A7:P112">
    <sortCondition descending="1" ref="L7:L112"/>
    <sortCondition descending="1" ref="E7:E112"/>
    <sortCondition descending="1" ref="C7:C112"/>
    <sortCondition ref="B7:B112"/>
  </sortState>
  <mergeCells count="5">
    <mergeCell ref="C5:K5"/>
    <mergeCell ref="B1:P1"/>
    <mergeCell ref="B2:P2"/>
    <mergeCell ref="B3:P3"/>
    <mergeCell ref="B4:P4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
&amp;A&amp;CUCEMGP - JJAR&amp;R&amp;P 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Ppto Gral C-3600 DICIEMBRE-23</vt:lpstr>
      <vt:lpstr>Ppto Gral P-33605 DICIEMBRE-23</vt:lpstr>
      <vt:lpstr>'Ppto Gral C-3600 DICIEMBRE-23'!Títulos_a_imprimir</vt:lpstr>
      <vt:lpstr>'Ppto Gral P-33605 DICIEMBRE-23'!Títulos_a_imprimir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DC-1141-2022</dc:creator>
  <cp:lastModifiedBy>Javier Adorno</cp:lastModifiedBy>
  <dcterms:created xsi:type="dcterms:W3CDTF">2023-03-01T19:14:40Z</dcterms:created>
  <dcterms:modified xsi:type="dcterms:W3CDTF">2024-01-18T18:57:52Z</dcterms:modified>
</cp:coreProperties>
</file>